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30" windowWidth="7290" windowHeight="7515" tabRatio="790" firstSheet="1" activeTab="7"/>
  </bookViews>
  <sheets>
    <sheet name="Поселения не заполняют" sheetId="1" state="hidden" r:id="rId1"/>
    <sheet name="Proekt" sheetId="2" r:id="rId2"/>
    <sheet name="консолид. бюджет 2020" sheetId="3" r:id="rId3"/>
    <sheet name="консолид. бюджет 2021" sheetId="4" r:id="rId4"/>
    <sheet name="консолид. бюджет 2022" sheetId="5" r:id="rId5"/>
    <sheet name="Оценка ожид.исполн" sheetId="6" r:id="rId6"/>
    <sheet name="межб.трансф 2020-22" sheetId="7" r:id="rId7"/>
    <sheet name="оценка ожид исполн на 01.11.19 " sheetId="8" r:id="rId8"/>
  </sheets>
  <definedNames>
    <definedName name="_xlnm._FilterDatabase" localSheetId="1" hidden="1">'Proekt'!$A$1:$R$112</definedName>
    <definedName name="_xlnm._FilterDatabase" localSheetId="2" hidden="1">'консолид. бюджет 2020'!$A$1:$Q$188</definedName>
    <definedName name="_xlnm._FilterDatabase" localSheetId="3" hidden="1">'консолид. бюджет 2021'!$A$1:$Q$189</definedName>
    <definedName name="_xlnm._FilterDatabase" localSheetId="4" hidden="1">'консолид. бюджет 2022'!$A$1:$Q$215</definedName>
    <definedName name="_xlnm._FilterDatabase" localSheetId="6" hidden="1">'межб.трансф 2020-22'!$A$8:$P$134</definedName>
    <definedName name="_xlnm.Print_Titles" localSheetId="2">'консолид. бюджет 2020'!$A:$B,'консолид. бюджет 2020'!$122:$126</definedName>
    <definedName name="_xlnm.Print_Titles" localSheetId="3">'консолид. бюджет 2021'!$A:$B,'консолид. бюджет 2021'!$121:$125</definedName>
    <definedName name="_xlnm.Print_Titles" localSheetId="4">'консолид. бюджет 2022'!$A:$B,'консолид. бюджет 2022'!$147:$151</definedName>
    <definedName name="_xlnm.Print_Area" localSheetId="1">'Proekt'!$A$1:$F$31</definedName>
    <definedName name="_xlnm.Print_Area" localSheetId="2">'консолид. бюджет 2020'!$A$1:$Q$188</definedName>
    <definedName name="_xlnm.Print_Area" localSheetId="3">'консолид. бюджет 2021'!$A$1:$Q$189</definedName>
    <definedName name="_xlnm.Print_Area" localSheetId="4">'консолид. бюджет 2022'!$A$1:$Q$215</definedName>
    <definedName name="_xlnm.Print_Area" localSheetId="6">'межб.трансф 2020-22'!$A$1:$O$67</definedName>
    <definedName name="_xlnm.Print_Area" localSheetId="0">'Поселения не заполняют'!$A$1:$K$16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G6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99220225519130000150 - 40,0 тыс.руб;
99220225497130000150 - 144,3 тыс.руб.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G6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99220225497130000150 - 88,7 тыс.руб.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G6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99220225497130000150 - 81,5 тыс.руб.
99220202089130000150 - 62444,3 тыс.руб.</t>
        </r>
      </text>
    </comment>
  </commentList>
</comments>
</file>

<file path=xl/sharedStrings.xml><?xml version="1.0" encoding="utf-8"?>
<sst xmlns="http://schemas.openxmlformats.org/spreadsheetml/2006/main" count="2853" uniqueCount="637">
  <si>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</si>
  <si>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</si>
  <si>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на 2020 год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</si>
  <si>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</si>
  <si>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Сумма на 2020 год</t>
  </si>
  <si>
    <t>Осуществление части полномочий по исполнению бюджета поселения</t>
  </si>
  <si>
    <t>07 1 04 20030</t>
  </si>
  <si>
    <t>17 1 15 20030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</si>
  <si>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числе:</t>
  </si>
  <si>
    <t>Получение кредитов от кредитных организаций  бюджетами муниципальных районов в валюте Российской  Федерации</t>
  </si>
  <si>
    <t>Погашение бюджетами муниципальных районов кредитов от кредитных организаций в валюте Российской 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</si>
  <si>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</si>
  <si>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</si>
  <si>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Межбюджетные трансферты общего характера бюджетам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</si>
  <si>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</si>
  <si>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</si>
  <si>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 xml:space="preserve">Прогноз основных характеристик (общий объем доходов, общий объем расходов, дефицита (профицита) бюджета на 2019-2021 годы </t>
  </si>
  <si>
    <t xml:space="preserve"> на 2021 год</t>
  </si>
  <si>
    <t>"     " ___________ 2018 г.</t>
  </si>
  <si>
    <t>Сумма на 2021 год</t>
  </si>
  <si>
    <t>0107</t>
  </si>
  <si>
    <t>0705</t>
  </si>
  <si>
    <t>программ (подпрограмм), кодов</t>
  </si>
  <si>
    <t>(тыс.руб.)</t>
  </si>
  <si>
    <t>№ п/п</t>
  </si>
  <si>
    <t>наименование</t>
  </si>
  <si>
    <t>Общий объем доходов</t>
  </si>
  <si>
    <t>налоговые доходы</t>
  </si>
  <si>
    <t>неналоговые доходы</t>
  </si>
  <si>
    <t>безвозмездные поступления</t>
  </si>
  <si>
    <t>Общий объем расходов</t>
  </si>
  <si>
    <t>Дефицит(-)</t>
  </si>
  <si>
    <t>Профицит (+)</t>
  </si>
  <si>
    <t>тел. __________________</t>
  </si>
  <si>
    <t>Руководитель</t>
  </si>
  <si>
    <t>статей, подстатей, элементов,программ(подпрограмм), кодов</t>
  </si>
  <si>
    <t xml:space="preserve">экономической классификации источников внутреннего </t>
  </si>
  <si>
    <t>финансирования дефицита бюджета</t>
  </si>
  <si>
    <t>000 01 00 00 00 00 0000 000</t>
  </si>
  <si>
    <t>Источники внутреннего финансирования дефицитов бюджетов, всего</t>
  </si>
  <si>
    <t>Дорожное хозяйство(дорожные фонды)</t>
  </si>
  <si>
    <t>Связь и информатика</t>
  </si>
  <si>
    <t>Другие вопросы в области культуры, кинематографии</t>
  </si>
  <si>
    <t xml:space="preserve">Физическая культура </t>
  </si>
  <si>
    <t>Массовый спорт</t>
  </si>
  <si>
    <t>0410</t>
  </si>
  <si>
    <t>Культура, кинематография</t>
  </si>
  <si>
    <t>Обслуживание государственного и муниципального долга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</si>
  <si>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</si>
  <si>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0505</t>
  </si>
  <si>
    <t>Другие вопросы в области жилищно-коммунального хозяйства</t>
  </si>
  <si>
    <t>0804</t>
  </si>
  <si>
    <t>Другие вопросы в области физической культуры и спорта</t>
  </si>
  <si>
    <t>Здравоохранение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</si>
  <si>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</si>
  <si>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</si>
  <si>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</si>
  <si>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0409</t>
  </si>
  <si>
    <t>1 00 00000 00 0000 000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</si>
  <si>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</si>
  <si>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</si>
  <si>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</si>
  <si>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</si>
  <si>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</si>
  <si>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1 06 01000 00 0000 110</t>
  </si>
  <si>
    <t>Налог на имущество физических лиц</t>
  </si>
  <si>
    <t>1 06 06000 00 0000 110</t>
  </si>
  <si>
    <t>Земельный налог</t>
  </si>
  <si>
    <t>1 09 00000 00 0000 000</t>
  </si>
  <si>
    <t>Задолженность и перерасчеты по отмененным налогам, сборам и иным обязательным платежам</t>
  </si>
  <si>
    <t>1 11 05010 00 0000 120</t>
  </si>
  <si>
    <t>1 11 05030 00 0000 120</t>
  </si>
  <si>
    <t>1 12 01000 01 0000 120</t>
  </si>
  <si>
    <t>Плата за негативное воздействие на окружающую среду</t>
  </si>
  <si>
    <t>1 13 00000 00 0000 000</t>
  </si>
  <si>
    <t>1 14 02000 00 0000 000</t>
  </si>
  <si>
    <t>Штрафы, санкции, возмещение ущерба</t>
  </si>
  <si>
    <t>0314</t>
  </si>
  <si>
    <t>0412</t>
  </si>
  <si>
    <t>0503</t>
  </si>
  <si>
    <t>Благоустройство</t>
  </si>
  <si>
    <t>Амбулаторная помощь</t>
  </si>
  <si>
    <t>Физическая культура и спорт</t>
  </si>
  <si>
    <t>Охрана семьи и детства</t>
  </si>
  <si>
    <t>Обеспечение пожарной безопасности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</si>
  <si>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</si>
  <si>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</si>
  <si>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Результат исполнения бюджета (дефицит "-", профицит "+")</t>
  </si>
  <si>
    <t>Безвозмездные поступления от других бюджетов бюджетной системы Российской Федерации</t>
  </si>
  <si>
    <t>Дотации 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</si>
  <si>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</si>
  <si>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Прочие субсидии</t>
  </si>
  <si>
    <t xml:space="preserve">Прочие субсидии бюджетам муниципальных районов </t>
  </si>
  <si>
    <t xml:space="preserve">Субвенции местным бюджетам на выполнение передаваемых полномочий субъектов Российской Федерации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</si>
  <si>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</si>
  <si>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Субвенции бюджетам муниципальных районов на выполнение передаваемых полномочий субъектов Российской Федерации     </t>
  </si>
  <si>
    <t>в том числе за счет средств краевого бюджета:</t>
  </si>
  <si>
    <t>тыс. руб.</t>
  </si>
  <si>
    <t>Код</t>
  </si>
  <si>
    <t>Наименование групп, подгрупп,</t>
  </si>
  <si>
    <t>статей, подстатей, элементов,</t>
  </si>
  <si>
    <t>экономической классификации</t>
  </si>
  <si>
    <t>доходов</t>
  </si>
  <si>
    <t>2 00 00000 00 0000 000</t>
  </si>
  <si>
    <t>БЕЗВОЗМЕЗДНЫЕ ПОСТУПЛЕНИЯ</t>
  </si>
  <si>
    <t>2 02 00000 00 0000 000</t>
  </si>
  <si>
    <t>Всего доходов</t>
  </si>
  <si>
    <t>Код бюджетной</t>
  </si>
  <si>
    <t>Наименование</t>
  </si>
  <si>
    <t xml:space="preserve"> классификации </t>
  </si>
  <si>
    <t>Всего расходов</t>
  </si>
  <si>
    <t>в том числе:</t>
  </si>
  <si>
    <t>0100</t>
  </si>
  <si>
    <t>Общегосударственные вопросы</t>
  </si>
  <si>
    <t>0102</t>
  </si>
  <si>
    <t>0104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</si>
  <si>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</si>
  <si>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</si>
  <si>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</si>
  <si>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</si>
  <si>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</si>
  <si>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0310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</si>
  <si>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</si>
  <si>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</si>
  <si>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</si>
  <si>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</si>
  <si>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</si>
  <si>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</si>
  <si>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</si>
  <si>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</si>
  <si>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</si>
  <si>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</si>
  <si>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</si>
  <si>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</si>
  <si>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</si>
  <si>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</si>
  <si>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</si>
  <si>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</si>
  <si>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</si>
  <si>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</si>
  <si>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</si>
  <si>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</si>
  <si>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0800</t>
  </si>
  <si>
    <t>0801</t>
  </si>
  <si>
    <t>Культура</t>
  </si>
  <si>
    <t>0900</t>
  </si>
  <si>
    <t>0902</t>
  </si>
  <si>
    <t>Социальная политика</t>
  </si>
  <si>
    <t>Социальное обеспечение населения</t>
  </si>
  <si>
    <t>бюджет</t>
  </si>
  <si>
    <t xml:space="preserve">Бюджеты </t>
  </si>
  <si>
    <t>поселений</t>
  </si>
  <si>
    <t>всего</t>
  </si>
  <si>
    <t>Апшеронское</t>
  </si>
  <si>
    <t>Нефтегорское</t>
  </si>
  <si>
    <t>Хадыженское</t>
  </si>
  <si>
    <t>Кабардинское</t>
  </si>
  <si>
    <t>Кубанское</t>
  </si>
  <si>
    <t>Куринское</t>
  </si>
  <si>
    <t>Мезмайское</t>
  </si>
  <si>
    <t>Нижегородское</t>
  </si>
  <si>
    <t>Новополянское</t>
  </si>
  <si>
    <t>Отдаленное</t>
  </si>
  <si>
    <t>Тверское</t>
  </si>
  <si>
    <t>Черниговское</t>
  </si>
  <si>
    <t>Консолиди</t>
  </si>
  <si>
    <t>рованный</t>
  </si>
  <si>
    <t>0200</t>
  </si>
  <si>
    <t>Национальная оборона</t>
  </si>
  <si>
    <t>0203</t>
  </si>
  <si>
    <t>Итого внутренних оборотов</t>
  </si>
  <si>
    <t>Мобилизационная и вневойсковая подготовка</t>
  </si>
  <si>
    <t>0103</t>
  </si>
  <si>
    <t>Районный</t>
  </si>
  <si>
    <t>0111</t>
  </si>
  <si>
    <t>0113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</si>
  <si>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</si>
  <si>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</si>
  <si>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</si>
  <si>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0401</t>
  </si>
  <si>
    <t>Общеэкономические вопросы</t>
  </si>
  <si>
    <t>г/п</t>
  </si>
  <si>
    <t>с/п</t>
  </si>
  <si>
    <t>Условно утвержденные расходы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</si>
  <si>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</si>
  <si>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000 01 03 00 00 00 0000 000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</si>
  <si>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</si>
  <si>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</si>
  <si>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Источники внутреннего финансирования дефицитов бюджетов</t>
  </si>
  <si>
    <t>1 08 00000 00 0000 000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</si>
  <si>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</si>
  <si>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</si>
  <si>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</si>
  <si>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</si>
  <si>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</si>
  <si>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НАЛОГОВЫЕ И НЕНАЛОГОВЫЕ ДОХОДЫ</t>
  </si>
  <si>
    <t>исполнитель</t>
  </si>
  <si>
    <t>Х</t>
  </si>
  <si>
    <t>№   п/п</t>
  </si>
  <si>
    <t>Направление расходов,осушествляемых из бюджетов поселений (наименование полномочия)</t>
  </si>
  <si>
    <t>Бюджет поселения</t>
  </si>
  <si>
    <t>Бюджет муниципального района</t>
  </si>
  <si>
    <t>Код дохода</t>
  </si>
  <si>
    <t>Раздел, подраз-дел</t>
  </si>
  <si>
    <t>Целевая статья</t>
  </si>
  <si>
    <t>Вид рас- 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</si>
  <si>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</si>
  <si>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</si>
  <si>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</si>
  <si>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</si>
  <si>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</si>
  <si>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</si>
  <si>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</si>
  <si>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</si>
  <si>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</si>
  <si>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</si>
  <si>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</si>
  <si>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 xml:space="preserve">Руководитель </t>
  </si>
  <si>
    <t>(подпись)</t>
  </si>
  <si>
    <t>(расшифровка подписи)</t>
  </si>
  <si>
    <t>Исполнитель</t>
  </si>
  <si>
    <t>Кубанское с/п</t>
  </si>
  <si>
    <t>Иные источники внутреннего финансирования  дефицитов бюджетов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</si>
  <si>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</si>
  <si>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</si>
  <si>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</si>
  <si>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000 01 03 01 00 00 0000 700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</si>
  <si>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</si>
  <si>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</si>
  <si>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 Федерации в валюте Российской Федерации</t>
  </si>
  <si>
    <t>0406</t>
  </si>
  <si>
    <t>Водное хозяйства</t>
  </si>
  <si>
    <t>000 01 02 00 00 00 0000 000</t>
  </si>
  <si>
    <t>000 01 06 00 00 00 0000 000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</si>
  <si>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</si>
  <si>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</si>
  <si>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</si>
  <si>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Защита населения и территории от  чрезвычайных ситуаций природного и техногенного характера, гражданская оборона</t>
  </si>
  <si>
    <t>Обслуживание государственного внутреннего  и муниципального долга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</si>
  <si>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</si>
  <si>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</si>
  <si>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 валюте Российской Федерации</t>
  </si>
  <si>
    <t>000 01 02 00 00 05 0000 710</t>
  </si>
  <si>
    <t>000 01 02 00 00 00 0000 800</t>
  </si>
  <si>
    <t>Погашение кредитов, предоставленных кредитными  организациями в валюте Российской Федерации</t>
  </si>
  <si>
    <t>000 01 02 00 00 05 0000 810</t>
  </si>
  <si>
    <t>000 01 03 01 00 00 0000 000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</si>
  <si>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</si>
  <si>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</si>
  <si>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Получение бюджетных кредитов от других бюджетов бюджетной системы Российской Федерации в валюте Российской Федерации</t>
  </si>
  <si>
    <t>1 03 02230 01 0000 110
1 03 02240 01 0000 110
1 03 02250 01 0000 110
1 03 02260 01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</si>
  <si>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</si>
  <si>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</si>
  <si>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540</t>
  </si>
  <si>
    <t>Нефтегорское г/п</t>
  </si>
  <si>
    <t>Апшеронское г/п</t>
  </si>
  <si>
    <t>Хадыженское г/п</t>
  </si>
  <si>
    <t>Кабардинское с/п</t>
  </si>
  <si>
    <t>Куринское с/п</t>
  </si>
  <si>
    <t>Мезмайское с/п</t>
  </si>
  <si>
    <t>Нижегородское с/п</t>
  </si>
  <si>
    <t>Новополянское с/п</t>
  </si>
  <si>
    <t>Отдаленное с/п</t>
  </si>
  <si>
    <t>Тверское с/п</t>
  </si>
  <si>
    <t>Черниговское с/п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</si>
  <si>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</si>
  <si>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</si>
  <si>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</si>
  <si>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</si>
  <si>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</si>
  <si>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выполнение передаваемых полномочий субъектов Российской Федерации  </t>
  </si>
  <si>
    <t>1 14 06000 00 0000 430</t>
  </si>
  <si>
    <t>1 16 00000 00 0000 000</t>
  </si>
  <si>
    <t>0105</t>
  </si>
  <si>
    <t>Судебная система</t>
  </si>
  <si>
    <t>Государственная пошлина</t>
  </si>
  <si>
    <t>1 05 01000 00 0000 110</t>
  </si>
  <si>
    <t>Налог, взимаемый в связи с применением упрощенной системы налогообложения</t>
  </si>
  <si>
    <t>000 01 03 01 00 13 0000 810</t>
  </si>
  <si>
    <t>000 01 03 01 00 13 0000 710</t>
  </si>
  <si>
    <t>000 01 02 00 00 13 0000 710</t>
  </si>
  <si>
    <t>000 01 02 00 00 13 0000 810</t>
  </si>
  <si>
    <t>1 01 01000 00 0000 110</t>
  </si>
  <si>
    <t xml:space="preserve">Налог на прибыль организаций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</si>
  <si>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</si>
  <si>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</si>
  <si>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 xml:space="preserve">Проект бюджета </t>
  </si>
  <si>
    <t>Проект бюджета</t>
  </si>
  <si>
    <t>Прочие межбюджетные трансферты общего характера</t>
  </si>
  <si>
    <t>11</t>
  </si>
  <si>
    <t>13</t>
  </si>
  <si>
    <t>14</t>
  </si>
  <si>
    <t>15</t>
  </si>
  <si>
    <t>ВСЕГО</t>
  </si>
  <si>
    <t>Дотации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</si>
  <si>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</si>
  <si>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</si>
  <si>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51 1 03 20010</t>
  </si>
  <si>
    <t>50 1 01 20010</t>
  </si>
  <si>
    <t>Организация библиотечного обслуживания населения, комплектование библиотечных фондов библиотек поселения</t>
  </si>
  <si>
    <t>Осуществление внешнего муниципального финансового контроля</t>
  </si>
  <si>
    <t>03 1 03 20020</t>
  </si>
  <si>
    <t>Приложение № 3  к письму финансового управления от  ___________    №</t>
  </si>
  <si>
    <t>Приложение № 1а  к письму финансового управления от                 г.    №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</si>
  <si>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</si>
  <si>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>Погашение бюджетами городских поселений кредитов от  кредитных организаций в валюте Российской  Федерации</t>
  </si>
  <si>
    <t>Погашение бюджетами городских поселений кредитов от  других бюджетов бюджетной системы Российской  Федерации в валюте Российской Федерации</t>
  </si>
  <si>
    <t>Получение кредитов от кредитных организаций  бюджетами городских поселений в валюте Российской  Федерации</t>
  </si>
  <si>
    <t>Получение кредитов от других бюджетов  бюджетной системы Российской Федерации  бюджетами городских поселений в валюте Российской 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</si>
  <si>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</si>
  <si>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</si>
  <si>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</si>
  <si>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03 8 04 20020</t>
  </si>
  <si>
    <t>Пенсионное обеспечение</t>
  </si>
  <si>
    <t>0703</t>
  </si>
  <si>
    <t>Дополнительное образование детей</t>
  </si>
  <si>
    <t xml:space="preserve">Молодежная политика 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</si>
  <si>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</si>
  <si>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</si>
  <si>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</si>
  <si>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</si>
  <si>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000 01 06 05 00 00 0000 000</t>
  </si>
  <si>
    <t>Бюджетные кредиты, предоставленные внутри страны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</si>
  <si>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</si>
  <si>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</si>
  <si>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</si>
  <si>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</si>
  <si>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</si>
  <si>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Источники внутреннего финансирования дефицита консолидированного бюджета муниципального образования Апшеронский район </t>
  </si>
  <si>
    <t xml:space="preserve">Объем расходов консолидированного бюджета муниципального образования Апшеронский район </t>
  </si>
  <si>
    <t>1 14 06300 00 0000 430</t>
  </si>
  <si>
    <t>2 07 00000 00 0000 000</t>
  </si>
  <si>
    <t>Прочие безвозмездные поступления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</si>
  <si>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</si>
  <si>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</si>
  <si>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</si>
  <si>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</si>
  <si>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</si>
  <si>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оказания платных услуг и компенсации затрат государства</t>
  </si>
  <si>
    <t>на 2020 год</t>
  </si>
  <si>
    <t>на 2021 год</t>
  </si>
  <si>
    <t>(тыс. рублей)</t>
  </si>
  <si>
    <t>В том числе:</t>
  </si>
  <si>
    <t>Проект консолид. бюджета на 2020 год</t>
  </si>
  <si>
    <t>районный бюджет</t>
  </si>
  <si>
    <t>бюджеты поселений</t>
  </si>
  <si>
    <t>1.</t>
  </si>
  <si>
    <t>ОБЩИЙ ОБЪЕМ ДОХОДОВ</t>
  </si>
  <si>
    <t xml:space="preserve">  в том числе:</t>
  </si>
  <si>
    <t xml:space="preserve">безвозмездные поступления </t>
  </si>
  <si>
    <t>2.</t>
  </si>
  <si>
    <t>ОБЩИЙ ОБЪЕМ РАСХОДОВ</t>
  </si>
  <si>
    <t>3.</t>
  </si>
  <si>
    <t>ДЕФИЦИТ (-)
ПРОФИЦИТ (+)</t>
  </si>
  <si>
    <t>Начальник Финансового управления администрации муниципального образования Апшеронский район</t>
  </si>
  <si>
    <t>О.В. Чуйко</t>
  </si>
  <si>
    <t>Проект консолид. бюджета на 2021 год</t>
  </si>
  <si>
    <t>ЗАПОЛНЯТЬ В ТЫС.РУБ. С ОДНИМ ЗНАКОМ ПОСЛЕ ЗАПЯТОЙ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</si>
  <si>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</si>
  <si>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</si>
  <si>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1б  к письму финансового управления от                 г.    №</t>
  </si>
  <si>
    <t>Приложение № 1в  к письму финансового управления от                 г.    №</t>
  </si>
  <si>
    <t>Приложение № 2  к письму финансового управления от  ___________    №</t>
  </si>
  <si>
    <t>заполняется в тыс. руб. с пятью знаками после запятой</t>
  </si>
  <si>
    <t xml:space="preserve">  Бюджет муниципального района</t>
  </si>
  <si>
    <t xml:space="preserve">Бюджеты городских и сельских поселений </t>
  </si>
  <si>
    <t>Консолидированный бюджет</t>
  </si>
  <si>
    <r>
      <rPr>
        <b/>
        <sz val="20"/>
        <rFont val="Times New Roman"/>
        <family val="1"/>
      </rPr>
      <t>проверка</t>
    </r>
    <r>
      <rPr>
        <b/>
        <sz val="14"/>
        <rFont val="Times New Roman"/>
        <family val="1"/>
      </rPr>
      <t xml:space="preserve"> Консолидированный бюджет</t>
    </r>
  </si>
  <si>
    <t>Апшеронское городское поселение</t>
  </si>
  <si>
    <t>% исполнения</t>
  </si>
  <si>
    <t>Нефтегорское городское поселение</t>
  </si>
  <si>
    <t>Хадыженское городское поселение</t>
  </si>
  <si>
    <t>Кабардинское сельское поселение</t>
  </si>
  <si>
    <t>Кубанское сельское поселение</t>
  </si>
  <si>
    <t>Куринское сельское поселение</t>
  </si>
  <si>
    <t>Мезмайское сельское поселение</t>
  </si>
  <si>
    <t>Нижегородское сельское поселение</t>
  </si>
  <si>
    <t>Новополянское сельское поселение</t>
  </si>
  <si>
    <t>Отдаленное сельское поселение</t>
  </si>
  <si>
    <t>Тверское сельское поселение</t>
  </si>
  <si>
    <t>Черниговское сельское поселение</t>
  </si>
  <si>
    <t xml:space="preserve">Код </t>
  </si>
  <si>
    <t>Наименование показателя</t>
  </si>
  <si>
    <t xml:space="preserve">Бюджеты, утвержденные решениями Советов поселений </t>
  </si>
  <si>
    <t xml:space="preserve">Бюджетные назначения </t>
  </si>
  <si>
    <t>ВСЕГО - утвержденный бюджет</t>
  </si>
  <si>
    <t>Уточненные бюджетные назначения на 2016 год по состоянию на 01.10.2016 года</t>
  </si>
  <si>
    <t>Ожидаемое исполнение за 2016 год</t>
  </si>
  <si>
    <t>Процент ожидаемого исполнения на 2016 год к уточненным бюджетным назначениям</t>
  </si>
  <si>
    <t>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</si>
  <si>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</si>
  <si>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оказания платных услуг (работ) и компенсации затрат государства</t>
  </si>
  <si>
    <t>1 17 00000 00 0000 000</t>
  </si>
  <si>
    <t>Прочие неналоговые доходы</t>
  </si>
  <si>
    <t xml:space="preserve">Дотации бюджетам бюджетной системы Российской Федерации 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</si>
  <si>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</si>
  <si>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</si>
  <si>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</si>
  <si>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 xml:space="preserve">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</si>
  <si>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</si>
  <si>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</si>
  <si>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</si>
  <si>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поселений на реализацию мероприятий по обеспечению жильем молодых семей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</si>
  <si>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</si>
  <si>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</si>
  <si>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Субсидия бюджетам сельских поселений на поддержку отрасли культуры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</si>
  <si>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</si>
  <si>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</si>
  <si>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бюджетной системы Российской Федерации 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</si>
  <si>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</si>
  <si>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</si>
  <si>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</si>
  <si>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</si>
  <si>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</si>
  <si>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</si>
  <si>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сельских поселений</t>
  </si>
  <si>
    <t>Поступления от денежных пожертвований, предоставлямых физическими лицами получателям средств бюджетов сельских поселений</t>
  </si>
  <si>
    <t>2 18 00000 00 0000 000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</si>
  <si>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</si>
  <si>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</si>
  <si>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</si>
  <si>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всего:</t>
  </si>
  <si>
    <t>Оценка ожидаемого исполнения районного бюджета и консолидированного бюджета муниципального образования Апшеронский район по источникам внутреннего финансирования дефицита бюджета</t>
  </si>
  <si>
    <t>город</t>
  </si>
  <si>
    <t>сельс</t>
  </si>
  <si>
    <t>Процент ожидаемого исполнения на 2017 год к уточненным бюджетным назначениям</t>
  </si>
  <si>
    <t>Бюджет, утвержденный решением Совета МО Апшеронский район от 30 ноября 2016 года №126</t>
  </si>
  <si>
    <t>Уточненные бюджетные назначения на 2017 год по состоянию на 01.10.2017 года</t>
  </si>
  <si>
    <t>Ожидаемое исполнение за 2017 год</t>
  </si>
  <si>
    <t>Уточненные бюджетные назначения на 2016 год по состоянию на 01.10.2017 года</t>
  </si>
  <si>
    <t xml:space="preserve"> 01 00 00 00 00 0000 000</t>
  </si>
  <si>
    <t>01 02 00 00 00 0000 000</t>
  </si>
  <si>
    <t>01 02 00 00 00 0000 700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</si>
  <si>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</si>
  <si>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</si>
  <si>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</si>
  <si>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</si>
  <si>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</si>
  <si>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</si>
  <si>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01 03 00 00 00 0000 000</t>
  </si>
  <si>
    <t>01 03 01 00 00 0000 000</t>
  </si>
  <si>
    <t>01 03 01 00 00 0000 700</t>
  </si>
  <si>
    <t>01 03 01 00 05 0000 710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</si>
  <si>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</si>
  <si>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</si>
  <si>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01 03 01 00 00 0000 800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</si>
  <si>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</si>
  <si>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</si>
  <si>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</si>
  <si>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</si>
  <si>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</si>
  <si>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</si>
  <si>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</si>
  <si>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</si>
  <si>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01 06 01 00 05 0000 630</t>
  </si>
  <si>
    <t>Средства от продажи акций и иных форм участия в капитале, находящихся в собственности муниципальных районов</t>
  </si>
  <si>
    <t>01 06 05 00 00 0000 000</t>
  </si>
  <si>
    <t>01 06 05 00 00 0000 600</t>
  </si>
  <si>
    <t>01 06 05 02 00 0000 600</t>
  </si>
  <si>
    <t>01 06 05 02 05 0000 640</t>
  </si>
  <si>
    <t>01 00 00 00 00 0000 000</t>
  </si>
  <si>
    <t xml:space="preserve">изменение остатков средств </t>
  </si>
  <si>
    <t>01 05 00 00 00 0000 000</t>
  </si>
  <si>
    <t>Изменение остатков средств на счетах по учету 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</si>
  <si>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</si>
  <si>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</si>
  <si>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</si>
  <si>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</si>
  <si>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</si>
  <si>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</si>
  <si>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</si>
  <si>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</si>
  <si>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01 05 02 01 10 0000 510</t>
  </si>
  <si>
    <t>Увеличени прочих остатков денежных средств бюджетов сельских поселений</t>
  </si>
  <si>
    <t>01 05 02 01 13 0000 510</t>
  </si>
  <si>
    <t>Увеличени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</si>
  <si>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</si>
  <si>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</si>
  <si>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</si>
  <si>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</si>
  <si>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</si>
  <si>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</si>
  <si>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</si>
  <si>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</si>
  <si>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01 05 02 01 10 0000 610</t>
  </si>
  <si>
    <t>Уменьшение прочих остатков денежных средств бюджетов сельских поселений</t>
  </si>
  <si>
    <t>01 05 02 01 13 0000 610</t>
  </si>
  <si>
    <t>Уменьшение прочих остатков денежных средств бюджетов городских поселений</t>
  </si>
  <si>
    <t>Оценка ожидаемого исполнения районного бюджета и консолидированного бюджета муниципального образования Апшеронский район по расходам</t>
  </si>
  <si>
    <t>городские</t>
  </si>
  <si>
    <t>сельские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</si>
  <si>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</si>
  <si>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</si>
  <si>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Налог на имущество организаций</t>
  </si>
  <si>
    <t>1 06 02000 02 0000 110</t>
  </si>
  <si>
    <t>2 07 05000 05 0000 150</t>
  </si>
  <si>
    <t>2 07 05020 05 0000 150</t>
  </si>
  <si>
    <t>2 07 05000 10 0000 150</t>
  </si>
  <si>
    <t>2 07 05020 10 0000 150</t>
  </si>
  <si>
    <t>2 07 05030 10 0000 150</t>
  </si>
  <si>
    <t>на 2022 год</t>
  </si>
  <si>
    <t xml:space="preserve"> на 2022 год</t>
  </si>
  <si>
    <t xml:space="preserve">Прогноз основных характеристик (общий объем доходов, общий объем расходов, дефицита (профицита) бюджета) консолидированного бюджета муниципального образования Апшеронский район на 2020 год и на плановый период 2021 и 2022 годов </t>
  </si>
  <si>
    <t>Проект консолид. бюджета на 2022 год</t>
  </si>
  <si>
    <t>926 202 40014 05 0000 150</t>
  </si>
  <si>
    <t>910 202 40014 05 0000 150</t>
  </si>
  <si>
    <t>905 202 40014 05 0000 150</t>
  </si>
  <si>
    <t>03 4 04 20020</t>
  </si>
  <si>
    <t>за счет средств районного бюджета:</t>
  </si>
  <si>
    <t>в том числе                                                                       за счет средств краевого бюджета:</t>
  </si>
  <si>
    <t>2 02 10000 00 0000 150</t>
  </si>
  <si>
    <t>2 02 15001 00 0000 150</t>
  </si>
  <si>
    <t>2 02 15001 05 0000 150</t>
  </si>
  <si>
    <t>2 02 15001 10 0000 150</t>
  </si>
  <si>
    <t>2 02 15001 13 0000 150</t>
  </si>
  <si>
    <t xml:space="preserve">  2 02 20000 00 0000 150</t>
  </si>
  <si>
    <t xml:space="preserve">                                            Оценка ожидаемого исполнения районного бюджета и консолидированного бюджета муниципального образования Апшеронский район за 2019 год</t>
  </si>
  <si>
    <t>Бюджет, утвержденный решением Совета МО Апшеронский район от 27 декабря 2018 года № 286</t>
  </si>
  <si>
    <t>Уточненные бюджетные назначения на 2019 год по состоянию на 01.10.2019 года</t>
  </si>
  <si>
    <t>Ожидаемое исполнение за 2019 год</t>
  </si>
  <si>
    <t>Процент ожидаемого исполнения на 2019 год к уточненным бюджетным назначениям</t>
  </si>
  <si>
    <t>2 02 15002 00 0000 150</t>
  </si>
  <si>
    <t>2 02 15002 05 0000 150</t>
  </si>
  <si>
    <t>2 02 20000 00 0000 150</t>
  </si>
  <si>
    <t>2 02 25467 00 0000 150</t>
  </si>
  <si>
    <t>2 02 25467 10 0000 150</t>
  </si>
  <si>
    <t>2 02 25497 00 0000 150</t>
  </si>
  <si>
    <t>2 02 25497 13 0000 150</t>
  </si>
  <si>
    <t>2 02 25519 00 0000 150</t>
  </si>
  <si>
    <t>2 02 25519 05 0000 150</t>
  </si>
  <si>
    <t>2 02 25519 10 0000 150</t>
  </si>
  <si>
    <t>2 02 25555 00 0000 150</t>
  </si>
  <si>
    <t>2 02 25555 13 0000 150</t>
  </si>
  <si>
    <t>2 02 29999 00 0000 150</t>
  </si>
  <si>
    <t>2 02 29999 05 0000 150</t>
  </si>
  <si>
    <t xml:space="preserve">  2 02 29999 10 0000 150</t>
  </si>
  <si>
    <t xml:space="preserve">  2 02 02999 13 0000 150</t>
  </si>
  <si>
    <t xml:space="preserve">  2 02 30000 00 0000 150</t>
  </si>
  <si>
    <t xml:space="preserve">   2 02 30024 00 0000 150</t>
  </si>
  <si>
    <t xml:space="preserve">   2 02 30024 05 0000 150</t>
  </si>
  <si>
    <t xml:space="preserve">  2 02 30024 10 0000 150</t>
  </si>
  <si>
    <t xml:space="preserve">  2 02 30024 13 0000 150</t>
  </si>
  <si>
    <t xml:space="preserve">   2 02 30027 00 0000 150</t>
  </si>
  <si>
    <t xml:space="preserve">   2 02 30027 05 0000 150</t>
  </si>
  <si>
    <t>2 02 30029 00 0000 150</t>
  </si>
  <si>
    <t>2 02 30029 05 0000 150</t>
  </si>
  <si>
    <t xml:space="preserve">   2 02 35118 00 0000 150</t>
  </si>
  <si>
    <t xml:space="preserve">   2 02 35118 10 0000 150</t>
  </si>
  <si>
    <t xml:space="preserve">   2 02 35118 13 0000 150</t>
  </si>
  <si>
    <t>2 02 35120 00 0000 150</t>
  </si>
  <si>
    <t>2 02 35120 05 0000 150</t>
  </si>
  <si>
    <t xml:space="preserve">  2 02 40000 00 0000 150</t>
  </si>
  <si>
    <t>2 02 40014 00 0000 150</t>
  </si>
  <si>
    <t>2 02 40014 05 0000 150</t>
  </si>
  <si>
    <t>2 02 40014 10 0000 150</t>
  </si>
  <si>
    <t>2 02 40014 13 0000 150</t>
  </si>
  <si>
    <t>2 18 00000 00 0000 150</t>
  </si>
  <si>
    <t>2 18 00000 05 0000 150</t>
  </si>
  <si>
    <t>2 18 60010 05 0000 150</t>
  </si>
  <si>
    <t xml:space="preserve"> за счет средств районного бюджета:</t>
  </si>
  <si>
    <t>Дотации бюджетам сельских поселений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</si>
  <si>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</si>
  <si>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2 02 15002 10 0000 150</t>
  </si>
  <si>
    <t>2 02 15002 13 0000 150</t>
  </si>
  <si>
    <t>2 02 19999 00 0000 150</t>
  </si>
  <si>
    <t>2 02 19999 10 0000 150</t>
  </si>
  <si>
    <t>2 02 19999 13 0000 150</t>
  </si>
  <si>
    <t>Прочие дотации</t>
  </si>
  <si>
    <t xml:space="preserve">Прочие дотации бюджетам городских поселений </t>
  </si>
  <si>
    <t xml:space="preserve">Прочие дотации бюджетам сельских поселений </t>
  </si>
  <si>
    <t>2 02 20077 00 0000 150</t>
  </si>
  <si>
    <t>2 02 20077 05 0000 150</t>
  </si>
  <si>
    <t>2 02 20077 10 0000 150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</si>
  <si>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</si>
  <si>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</si>
  <si>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</si>
  <si>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</si>
  <si>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</si>
  <si>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2 02 25169 00 0000 150</t>
  </si>
  <si>
    <t>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</si>
  <si>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</si>
  <si>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</si>
  <si>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</si>
  <si>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</si>
  <si>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</si>
  <si>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</si>
  <si>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</si>
  <si>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2 02 35082 00 0000 150</t>
  </si>
  <si>
    <t>2 02 35082 05 0000 150</t>
  </si>
  <si>
    <t xml:space="preserve">   2 02 49999 00 0000 150</t>
  </si>
  <si>
    <t xml:space="preserve">  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</si>
  <si>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</si>
  <si>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</si>
  <si>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2 07 05030 05 0000 150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</si>
  <si>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</si>
  <si>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</si>
  <si>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</si>
  <si>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2 19 00000 13 0000 150</t>
  </si>
  <si>
    <t>2 19 00000 10 0000 150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</si>
  <si>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</si>
  <si>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</si>
  <si>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</si>
  <si>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</si>
  <si>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Иные дотации</t>
  </si>
  <si>
    <t xml:space="preserve">  2 02 25555 00 0000 150</t>
  </si>
  <si>
    <t xml:space="preserve">  2 02 25555 13 0000 150</t>
  </si>
  <si>
    <t xml:space="preserve">  2 02 25558 00 0000 150</t>
  </si>
  <si>
    <t xml:space="preserve">  2 02 25558 05 0000 150</t>
  </si>
  <si>
    <t xml:space="preserve">  2 02 29999 00 0000 150</t>
  </si>
  <si>
    <t xml:space="preserve">  2 02 29999 05 0000 150</t>
  </si>
  <si>
    <t xml:space="preserve">   2 02 30029 00 0000 150</t>
  </si>
  <si>
    <t xml:space="preserve">   2 02 30029 05 0000 150</t>
  </si>
  <si>
    <t xml:space="preserve">  2 02 35118 10 0000 150</t>
  </si>
  <si>
    <t xml:space="preserve">  2 02 35118 13 0000 150</t>
  </si>
  <si>
    <t xml:space="preserve">  2 02 40014 00 0000 150</t>
  </si>
  <si>
    <t xml:space="preserve">  2 02 40014 05 0000 150</t>
  </si>
  <si>
    <t xml:space="preserve">  2 02 40014 10 0000 150</t>
  </si>
  <si>
    <t xml:space="preserve">  2 02 40014 13 0000 150</t>
  </si>
  <si>
    <t>Сумма на 2022 год</t>
  </si>
  <si>
    <t xml:space="preserve">  2 02 29999 13 0000 150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</si>
  <si>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</si>
  <si>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</si>
  <si>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Захарова Ю.Н.</t>
  </si>
  <si>
    <t>Рябова Е.В.</t>
  </si>
  <si>
    <t>Ю.Н.Захарова</t>
  </si>
  <si>
    <t>Е.В.Рябова</t>
  </si>
  <si>
    <t xml:space="preserve">Оценка ожидаемого исполнения бюджета Хадыженского городского поселения Апшеронского района по доходам </t>
  </si>
  <si>
    <t>Бюджетные назначения на 2019 год по состоянию на 01.11.2019 года</t>
  </si>
  <si>
    <t>Оценка ожидаемого исполнения бюджета Хадыженского городского поселения Апшеронского района по расходам</t>
  </si>
  <si>
    <t>405,795,46</t>
  </si>
  <si>
    <t>Оценка ожидаемого исполнения бюджета Хадыженского городского поселения Апшеронского района по источникам внутреннего финансирования дефицита бюджета</t>
  </si>
  <si>
    <t xml:space="preserve"> Хадыженское городское поселение Апшеронского района</t>
  </si>
  <si>
    <t>Прогноз основных характеристик консолидированного бюджета Хадыженского городского поселения Апшеронского района</t>
  </si>
  <si>
    <t>Объем доходов консолидированного бюджета  Хадыженского городского поселения Апшеронского района</t>
  </si>
  <si>
    <t>Прогноз основных характеристик консолидированного бюджета  Хадыженского городского поселения Апшеронского района</t>
  </si>
  <si>
    <t>Оценка ожидаемого исполнения районного бюджета и консолидированного бюджета Хадыженского городского поселения Апшеронского района</t>
  </si>
  <si>
    <t xml:space="preserve">Информация о предполагаемых объемах средств (в разрезе полномочий), планируемых к передаче на уровень муниципального района из бюджета Хадыженского городского поселения Апшеронского района в 2020-2022 годах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</si>
</sst>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0.00000"/>
    <numFmt numFmtId="177" formatCode="0000"/>
    <numFmt numFmtId="178" formatCode="&quot;&quot;###,##0.00"/>
    <numFmt numFmtId="179" formatCode="#,##0.00000"/>
    <numFmt numFmtId="180" formatCode="#,##0.0_ ;\-#,##0.0\ "/>
    <numFmt numFmtId="181" formatCode="#,##0.00_ ;\-#,##0.00\ "/>
    <numFmt numFmtId="182" formatCode="_-* #,##0.0_р_._-;\-* #,##0.0_р_._-;_-* &quot;-&quot;??_р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6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sz val="14"/>
      <name val="Tahoma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0"/>
      <name val="Times New Roman"/>
      <family val="1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Tahoma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8"/>
      <color theme="1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810">
    <xf numFmtId="0" fontId="0" fillId="0" borderId="0" xfId="0" applyAlignment="1">
      <alignment/>
    </xf>
    <xf numFmtId="174" fontId="4" fillId="7" borderId="10" xfId="63" applyNumberFormat="1" applyFont="1" applyFill="1" applyBorder="1" applyAlignment="1" applyProtection="1">
      <alignment horizontal="right" wrapText="1"/>
      <protection locked="0"/>
    </xf>
    <xf numFmtId="0" fontId="4" fillId="7" borderId="10" xfId="62" applyFont="1" applyFill="1" applyBorder="1" applyProtection="1">
      <alignment/>
      <protection locked="0"/>
    </xf>
    <xf numFmtId="0" fontId="4" fillId="0" borderId="0" xfId="62" applyFont="1" applyFill="1" applyProtection="1">
      <alignment/>
      <protection/>
    </xf>
    <xf numFmtId="0" fontId="4" fillId="0" borderId="0" xfId="62" applyFont="1" applyFill="1" applyBorder="1" applyAlignment="1" applyProtection="1">
      <alignment wrapText="1"/>
      <protection/>
    </xf>
    <xf numFmtId="0" fontId="4" fillId="0" borderId="0" xfId="62" applyFont="1" applyProtection="1">
      <alignment/>
      <protection/>
    </xf>
    <xf numFmtId="0" fontId="4" fillId="0" borderId="11" xfId="62" applyFont="1" applyFill="1" applyBorder="1" applyAlignment="1" applyProtection="1">
      <alignment horizontal="center"/>
      <protection/>
    </xf>
    <xf numFmtId="0" fontId="4" fillId="0" borderId="11" xfId="62" applyFont="1" applyFill="1" applyBorder="1" applyAlignment="1" applyProtection="1">
      <alignment horizontal="center" wrapText="1"/>
      <protection/>
    </xf>
    <xf numFmtId="0" fontId="4" fillId="0" borderId="12" xfId="62" applyFont="1" applyFill="1" applyBorder="1" applyAlignment="1" applyProtection="1">
      <alignment horizontal="center"/>
      <protection/>
    </xf>
    <xf numFmtId="0" fontId="4" fillId="0" borderId="11" xfId="62" applyFont="1" applyBorder="1" applyAlignment="1" applyProtection="1">
      <alignment horizontal="center"/>
      <protection/>
    </xf>
    <xf numFmtId="0" fontId="4" fillId="0" borderId="13" xfId="62" applyFont="1" applyBorder="1" applyProtection="1">
      <alignment/>
      <protection/>
    </xf>
    <xf numFmtId="0" fontId="4" fillId="0" borderId="14" xfId="62" applyFont="1" applyBorder="1" applyProtection="1">
      <alignment/>
      <protection/>
    </xf>
    <xf numFmtId="0" fontId="4" fillId="0" borderId="15" xfId="62" applyFont="1" applyFill="1" applyBorder="1" applyProtection="1">
      <alignment/>
      <protection/>
    </xf>
    <xf numFmtId="0" fontId="4" fillId="0" borderId="15" xfId="62" applyFont="1" applyFill="1" applyBorder="1" applyAlignment="1" applyProtection="1">
      <alignment horizontal="center" wrapText="1"/>
      <protection/>
    </xf>
    <xf numFmtId="0" fontId="4" fillId="0" borderId="16" xfId="62" applyFont="1" applyFill="1" applyBorder="1" applyAlignment="1" applyProtection="1">
      <alignment horizontal="center"/>
      <protection/>
    </xf>
    <xf numFmtId="0" fontId="4" fillId="0" borderId="17" xfId="62" applyFont="1" applyBorder="1" applyAlignment="1" applyProtection="1">
      <alignment horizontal="center"/>
      <protection/>
    </xf>
    <xf numFmtId="0" fontId="4" fillId="0" borderId="11" xfId="62" applyFont="1" applyBorder="1" applyProtection="1">
      <alignment/>
      <protection/>
    </xf>
    <xf numFmtId="0" fontId="4" fillId="0" borderId="18" xfId="62" applyFont="1" applyBorder="1" applyProtection="1">
      <alignment/>
      <protection/>
    </xf>
    <xf numFmtId="0" fontId="4" fillId="0" borderId="0" xfId="62" applyFont="1" applyBorder="1" applyProtection="1">
      <alignment/>
      <protection/>
    </xf>
    <xf numFmtId="0" fontId="4" fillId="0" borderId="15" xfId="62" applyFont="1" applyBorder="1" applyAlignment="1" applyProtection="1">
      <alignment horizontal="center"/>
      <protection/>
    </xf>
    <xf numFmtId="0" fontId="4" fillId="0" borderId="15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16" xfId="62" applyFont="1" applyBorder="1" applyAlignment="1" applyProtection="1">
      <alignment horizontal="center" wrapText="1"/>
      <protection/>
    </xf>
    <xf numFmtId="0" fontId="4" fillId="0" borderId="17" xfId="62" applyFont="1" applyBorder="1" applyProtection="1">
      <alignment/>
      <protection/>
    </xf>
    <xf numFmtId="0" fontId="4" fillId="0" borderId="19" xfId="62" applyFont="1" applyFill="1" applyBorder="1" applyProtection="1">
      <alignment/>
      <protection/>
    </xf>
    <xf numFmtId="0" fontId="4" fillId="0" borderId="19" xfId="62" applyFont="1" applyFill="1" applyBorder="1" applyAlignment="1" applyProtection="1">
      <alignment horizontal="center" wrapText="1"/>
      <protection/>
    </xf>
    <xf numFmtId="0" fontId="4" fillId="0" borderId="20" xfId="62" applyFont="1" applyBorder="1" applyProtection="1">
      <alignment/>
      <protection/>
    </xf>
    <xf numFmtId="0" fontId="4" fillId="0" borderId="19" xfId="62" applyFont="1" applyBorder="1" applyAlignment="1" applyProtection="1">
      <alignment horizontal="center" wrapText="1"/>
      <protection/>
    </xf>
    <xf numFmtId="0" fontId="4" fillId="0" borderId="21" xfId="62" applyFont="1" applyBorder="1" applyAlignment="1" applyProtection="1">
      <alignment horizontal="center" wrapText="1"/>
      <protection/>
    </xf>
    <xf numFmtId="0" fontId="4" fillId="0" borderId="22" xfId="62" applyFont="1" applyBorder="1" applyAlignment="1" applyProtection="1">
      <alignment horizontal="center" wrapText="1"/>
      <protection/>
    </xf>
    <xf numFmtId="0" fontId="4" fillId="0" borderId="19" xfId="62" applyFont="1" applyBorder="1" applyProtection="1">
      <alignment/>
      <protection/>
    </xf>
    <xf numFmtId="0" fontId="6" fillId="18" borderId="10" xfId="0" applyFont="1" applyFill="1" applyBorder="1" applyAlignment="1" applyProtection="1">
      <alignment horizontal="center"/>
      <protection/>
    </xf>
    <xf numFmtId="0" fontId="6" fillId="18" borderId="10" xfId="0" applyFont="1" applyFill="1" applyBorder="1" applyAlignment="1" applyProtection="1">
      <alignment wrapText="1"/>
      <protection/>
    </xf>
    <xf numFmtId="174" fontId="6" fillId="18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174" fontId="6" fillId="18" borderId="10" xfId="62" applyNumberFormat="1" applyFont="1" applyFill="1" applyBorder="1" applyProtection="1">
      <alignment/>
      <protection/>
    </xf>
    <xf numFmtId="0" fontId="4" fillId="18" borderId="10" xfId="62" applyFont="1" applyFill="1" applyBorder="1" applyAlignment="1" applyProtection="1">
      <alignment horizontal="center"/>
      <protection/>
    </xf>
    <xf numFmtId="0" fontId="4" fillId="18" borderId="10" xfId="62" applyFont="1" applyFill="1" applyBorder="1" applyAlignment="1" applyProtection="1">
      <alignment wrapText="1"/>
      <protection/>
    </xf>
    <xf numFmtId="0" fontId="6" fillId="18" borderId="10" xfId="0" applyFont="1" applyFill="1" applyBorder="1" applyAlignment="1" applyProtection="1">
      <alignment wrapText="1"/>
      <protection/>
    </xf>
    <xf numFmtId="174" fontId="6" fillId="18" borderId="24" xfId="62" applyNumberFormat="1" applyFont="1" applyFill="1" applyBorder="1" applyProtection="1">
      <alignment/>
      <protection/>
    </xf>
    <xf numFmtId="0" fontId="4" fillId="0" borderId="0" xfId="62" applyFont="1" applyFill="1" applyBorder="1" applyProtection="1">
      <alignment/>
      <protection/>
    </xf>
    <xf numFmtId="0" fontId="6" fillId="0" borderId="0" xfId="0" applyFont="1" applyFill="1" applyBorder="1" applyAlignment="1" applyProtection="1">
      <alignment wrapText="1"/>
      <protection/>
    </xf>
    <xf numFmtId="174" fontId="6" fillId="0" borderId="0" xfId="62" applyNumberFormat="1" applyFont="1" applyFill="1" applyBorder="1" applyProtection="1">
      <alignment/>
      <protection/>
    </xf>
    <xf numFmtId="174" fontId="6" fillId="0" borderId="0" xfId="0" applyNumberFormat="1" applyFont="1" applyFill="1" applyBorder="1" applyAlignment="1" applyProtection="1">
      <alignment horizontal="right"/>
      <protection/>
    </xf>
    <xf numFmtId="174" fontId="4" fillId="0" borderId="0" xfId="62" applyNumberFormat="1" applyFont="1" applyFill="1" applyProtection="1">
      <alignment/>
      <protection/>
    </xf>
    <xf numFmtId="174" fontId="4" fillId="0" borderId="0" xfId="62" applyNumberFormat="1" applyFont="1" applyProtection="1">
      <alignment/>
      <protection/>
    </xf>
    <xf numFmtId="0" fontId="4" fillId="0" borderId="11" xfId="63" applyFont="1" applyFill="1" applyBorder="1" applyProtection="1">
      <alignment/>
      <protection/>
    </xf>
    <xf numFmtId="0" fontId="4" fillId="0" borderId="12" xfId="63" applyFont="1" applyFill="1" applyBorder="1" applyAlignment="1" applyProtection="1">
      <alignment horizontal="center"/>
      <protection/>
    </xf>
    <xf numFmtId="174" fontId="4" fillId="0" borderId="18" xfId="62" applyNumberFormat="1" applyFont="1" applyFill="1" applyBorder="1" applyAlignment="1" applyProtection="1">
      <alignment horizontal="center"/>
      <protection/>
    </xf>
    <xf numFmtId="174" fontId="4" fillId="0" borderId="14" xfId="62" applyNumberFormat="1" applyFont="1" applyBorder="1" applyProtection="1">
      <alignment/>
      <protection/>
    </xf>
    <xf numFmtId="174" fontId="4" fillId="0" borderId="14" xfId="62" applyNumberFormat="1" applyFont="1" applyFill="1" applyBorder="1" applyProtection="1">
      <alignment/>
      <protection/>
    </xf>
    <xf numFmtId="174" fontId="4" fillId="0" borderId="25" xfId="62" applyNumberFormat="1" applyFont="1" applyBorder="1" applyProtection="1">
      <alignment/>
      <protection/>
    </xf>
    <xf numFmtId="174" fontId="4" fillId="0" borderId="11" xfId="62" applyNumberFormat="1" applyFont="1" applyBorder="1" applyProtection="1">
      <alignment/>
      <protection/>
    </xf>
    <xf numFmtId="0" fontId="4" fillId="0" borderId="15" xfId="63" applyFont="1" applyFill="1" applyBorder="1" applyProtection="1">
      <alignment/>
      <protection/>
    </xf>
    <xf numFmtId="0" fontId="4" fillId="0" borderId="16" xfId="63" applyFont="1" applyFill="1" applyBorder="1" applyAlignment="1" applyProtection="1">
      <alignment horizontal="center"/>
      <protection/>
    </xf>
    <xf numFmtId="174" fontId="4" fillId="0" borderId="0" xfId="62" applyNumberFormat="1" applyFont="1" applyFill="1" applyBorder="1" applyAlignment="1" applyProtection="1">
      <alignment horizontal="center"/>
      <protection/>
    </xf>
    <xf numFmtId="0" fontId="4" fillId="0" borderId="15" xfId="62" applyFont="1" applyFill="1" applyBorder="1" applyAlignment="1" applyProtection="1">
      <alignment horizontal="center"/>
      <protection/>
    </xf>
    <xf numFmtId="174" fontId="4" fillId="0" borderId="26" xfId="62" applyNumberFormat="1" applyFont="1" applyBorder="1" applyProtection="1">
      <alignment/>
      <protection/>
    </xf>
    <xf numFmtId="174" fontId="4" fillId="0" borderId="16" xfId="62" applyNumberFormat="1" applyFont="1" applyBorder="1" applyProtection="1">
      <alignment/>
      <protection/>
    </xf>
    <xf numFmtId="174" fontId="4" fillId="0" borderId="17" xfId="62" applyNumberFormat="1" applyFont="1" applyBorder="1" applyAlignment="1" applyProtection="1">
      <alignment horizontal="center"/>
      <protection/>
    </xf>
    <xf numFmtId="0" fontId="4" fillId="0" borderId="16" xfId="62" applyFont="1" applyFill="1" applyBorder="1" applyAlignment="1" applyProtection="1">
      <alignment horizontal="center" wrapText="1"/>
      <protection/>
    </xf>
    <xf numFmtId="0" fontId="4" fillId="0" borderId="0" xfId="62" applyFont="1" applyFill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horizontal="center" wrapText="1"/>
      <protection/>
    </xf>
    <xf numFmtId="174" fontId="4" fillId="0" borderId="17" xfId="62" applyNumberFormat="1" applyFont="1" applyFill="1" applyBorder="1" applyProtection="1">
      <alignment/>
      <protection/>
    </xf>
    <xf numFmtId="174" fontId="6" fillId="0" borderId="15" xfId="0" applyNumberFormat="1" applyFont="1" applyFill="1" applyBorder="1" applyAlignment="1" applyProtection="1">
      <alignment horizontal="right"/>
      <protection/>
    </xf>
    <xf numFmtId="0" fontId="4" fillId="0" borderId="28" xfId="62" applyFont="1" applyBorder="1" applyAlignment="1" applyProtection="1">
      <alignment horizontal="center" wrapText="1"/>
      <protection/>
    </xf>
    <xf numFmtId="0" fontId="4" fillId="0" borderId="19" xfId="63" applyFont="1" applyFill="1" applyBorder="1" applyProtection="1">
      <alignment/>
      <protection/>
    </xf>
    <xf numFmtId="174" fontId="6" fillId="0" borderId="19" xfId="0" applyNumberFormat="1" applyFont="1" applyFill="1" applyBorder="1" applyAlignment="1" applyProtection="1">
      <alignment horizontal="right"/>
      <protection/>
    </xf>
    <xf numFmtId="174" fontId="4" fillId="0" borderId="19" xfId="62" applyNumberFormat="1" applyFont="1" applyBorder="1" applyProtection="1">
      <alignment/>
      <protection/>
    </xf>
    <xf numFmtId="174" fontId="4" fillId="0" borderId="29" xfId="62" applyNumberFormat="1" applyFont="1" applyBorder="1" applyProtection="1">
      <alignment/>
      <protection/>
    </xf>
    <xf numFmtId="174" fontId="4" fillId="0" borderId="22" xfId="62" applyNumberFormat="1" applyFont="1" applyBorder="1" applyProtection="1">
      <alignment/>
      <protection/>
    </xf>
    <xf numFmtId="0" fontId="4" fillId="18" borderId="19" xfId="63" applyFont="1" applyFill="1" applyBorder="1" applyAlignment="1" applyProtection="1">
      <alignment horizontal="center" vertical="top" wrapText="1"/>
      <protection/>
    </xf>
    <xf numFmtId="0" fontId="6" fillId="18" borderId="19" xfId="63" applyFont="1" applyFill="1" applyBorder="1" applyAlignment="1" applyProtection="1">
      <alignment vertical="top"/>
      <protection/>
    </xf>
    <xf numFmtId="174" fontId="6" fillId="18" borderId="10" xfId="72" applyNumberFormat="1" applyFont="1" applyFill="1" applyBorder="1" applyAlignment="1" applyProtection="1">
      <alignment horizontal="right" wrapText="1"/>
      <protection/>
    </xf>
    <xf numFmtId="174" fontId="6" fillId="18" borderId="19" xfId="0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 wrapText="1"/>
      <protection/>
    </xf>
    <xf numFmtId="0" fontId="4" fillId="0" borderId="10" xfId="63" applyFont="1" applyFill="1" applyBorder="1" applyAlignment="1" applyProtection="1">
      <alignment horizontal="left" vertical="top" indent="3"/>
      <protection/>
    </xf>
    <xf numFmtId="174" fontId="4" fillId="0" borderId="10" xfId="63" applyNumberFormat="1" applyFont="1" applyFill="1" applyBorder="1" applyAlignment="1" applyProtection="1">
      <alignment horizontal="right" wrapText="1"/>
      <protection/>
    </xf>
    <xf numFmtId="49" fontId="6" fillId="18" borderId="10" xfId="63" applyNumberFormat="1" applyFont="1" applyFill="1" applyBorder="1" applyAlignment="1" applyProtection="1">
      <alignment horizontal="center"/>
      <protection/>
    </xf>
    <xf numFmtId="0" fontId="6" fillId="18" borderId="10" xfId="63" applyFont="1" applyFill="1" applyBorder="1" applyAlignment="1" applyProtection="1">
      <alignment vertical="top" wrapText="1"/>
      <protection/>
    </xf>
    <xf numFmtId="174" fontId="6" fillId="18" borderId="10" xfId="63" applyNumberFormat="1" applyFont="1" applyFill="1" applyBorder="1" applyAlignment="1" applyProtection="1">
      <alignment horizontal="right" wrapText="1"/>
      <protection/>
    </xf>
    <xf numFmtId="49" fontId="4" fillId="0" borderId="10" xfId="63" applyNumberFormat="1" applyFont="1" applyFill="1" applyBorder="1" applyAlignment="1" applyProtection="1">
      <alignment horizontal="center"/>
      <protection/>
    </xf>
    <xf numFmtId="177" fontId="4" fillId="0" borderId="30" xfId="59" applyNumberFormat="1" applyFont="1" applyFill="1" applyBorder="1" applyAlignment="1" applyProtection="1">
      <alignment wrapText="1"/>
      <protection/>
    </xf>
    <xf numFmtId="177" fontId="4" fillId="0" borderId="31" xfId="59" applyNumberFormat="1" applyFont="1" applyFill="1" applyBorder="1" applyAlignment="1" applyProtection="1">
      <alignment wrapText="1"/>
      <protection/>
    </xf>
    <xf numFmtId="0" fontId="6" fillId="18" borderId="10" xfId="63" applyFont="1" applyFill="1" applyBorder="1" applyAlignment="1" applyProtection="1">
      <alignment vertical="top" wrapText="1"/>
      <protection/>
    </xf>
    <xf numFmtId="0" fontId="4" fillId="15" borderId="0" xfId="62" applyFont="1" applyFill="1" applyProtection="1">
      <alignment/>
      <protection/>
    </xf>
    <xf numFmtId="49" fontId="4" fillId="0" borderId="10" xfId="63" applyNumberFormat="1" applyFont="1" applyFill="1" applyBorder="1" applyAlignment="1" applyProtection="1">
      <alignment horizontal="center"/>
      <protection/>
    </xf>
    <xf numFmtId="0" fontId="6" fillId="18" borderId="10" xfId="63" applyFont="1" applyFill="1" applyBorder="1" applyAlignment="1" applyProtection="1">
      <alignment horizontal="center" vertical="top" wrapText="1"/>
      <protection/>
    </xf>
    <xf numFmtId="0" fontId="6" fillId="18" borderId="10" xfId="63" applyFont="1" applyFill="1" applyBorder="1" applyAlignment="1" applyProtection="1">
      <alignment horizontal="center"/>
      <protection/>
    </xf>
    <xf numFmtId="0" fontId="6" fillId="18" borderId="10" xfId="63" applyFont="1" applyFill="1" applyBorder="1" applyProtection="1">
      <alignment/>
      <protection/>
    </xf>
    <xf numFmtId="174" fontId="6" fillId="18" borderId="10" xfId="63" applyNumberFormat="1" applyFont="1" applyFill="1" applyBorder="1" applyProtection="1">
      <alignment/>
      <protection/>
    </xf>
    <xf numFmtId="0" fontId="4" fillId="0" borderId="10" xfId="63" applyFont="1" applyFill="1" applyBorder="1" applyAlignment="1" applyProtection="1">
      <alignment horizontal="center"/>
      <protection/>
    </xf>
    <xf numFmtId="0" fontId="6" fillId="18" borderId="10" xfId="63" applyFont="1" applyFill="1" applyBorder="1" applyAlignment="1" applyProtection="1">
      <alignment wrapText="1"/>
      <protection/>
    </xf>
    <xf numFmtId="174" fontId="6" fillId="18" borderId="10" xfId="63" applyNumberFormat="1" applyFont="1" applyFill="1" applyBorder="1" applyAlignment="1" applyProtection="1">
      <alignment horizontal="right" wrapText="1"/>
      <protection/>
    </xf>
    <xf numFmtId="0" fontId="6" fillId="18" borderId="10" xfId="62" applyFont="1" applyFill="1" applyBorder="1" applyAlignment="1" applyProtection="1">
      <alignment horizontal="center"/>
      <protection/>
    </xf>
    <xf numFmtId="177" fontId="4" fillId="18" borderId="10" xfId="59" applyNumberFormat="1" applyFont="1" applyFill="1" applyBorder="1" applyAlignment="1" applyProtection="1">
      <alignment wrapText="1"/>
      <protection/>
    </xf>
    <xf numFmtId="177" fontId="11" fillId="0" borderId="0" xfId="59" applyNumberFormat="1" applyFont="1" applyFill="1" applyBorder="1" applyAlignment="1" applyProtection="1">
      <alignment wrapText="1"/>
      <protection/>
    </xf>
    <xf numFmtId="174" fontId="4" fillId="0" borderId="0" xfId="63" applyNumberFormat="1" applyFont="1" applyFill="1" applyBorder="1" applyProtection="1">
      <alignment/>
      <protection/>
    </xf>
    <xf numFmtId="0" fontId="4" fillId="7" borderId="21" xfId="62" applyFont="1" applyFill="1" applyBorder="1" applyProtection="1">
      <alignment/>
      <protection locked="0"/>
    </xf>
    <xf numFmtId="0" fontId="4" fillId="0" borderId="10" xfId="0" applyNumberFormat="1" applyFont="1" applyBorder="1" applyAlignment="1" applyProtection="1">
      <alignment horizontal="center"/>
      <protection/>
    </xf>
    <xf numFmtId="0" fontId="6" fillId="0" borderId="0" xfId="63" applyFont="1" applyFill="1" applyAlignment="1" applyProtection="1">
      <alignment horizontal="left"/>
      <protection/>
    </xf>
    <xf numFmtId="176" fontId="10" fillId="0" borderId="0" xfId="63" applyNumberFormat="1" applyFont="1" applyFill="1" applyProtection="1">
      <alignment/>
      <protection/>
    </xf>
    <xf numFmtId="2" fontId="4" fillId="0" borderId="0" xfId="62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9" xfId="63" applyFont="1" applyFill="1" applyBorder="1" applyAlignment="1" applyProtection="1">
      <alignment wrapText="1"/>
      <protection/>
    </xf>
    <xf numFmtId="0" fontId="4" fillId="0" borderId="11" xfId="62" applyFont="1" applyFill="1" applyBorder="1" applyAlignment="1" applyProtection="1">
      <alignment horizontal="center" wrapText="1"/>
      <protection/>
    </xf>
    <xf numFmtId="0" fontId="4" fillId="0" borderId="15" xfId="62" applyFont="1" applyFill="1" applyBorder="1" applyAlignment="1" applyProtection="1">
      <alignment horizontal="center" wrapText="1"/>
      <protection/>
    </xf>
    <xf numFmtId="0" fontId="4" fillId="0" borderId="19" xfId="62" applyFont="1" applyFill="1" applyBorder="1" applyAlignment="1" applyProtection="1">
      <alignment horizontal="center" wrapText="1"/>
      <protection/>
    </xf>
    <xf numFmtId="0" fontId="6" fillId="0" borderId="32" xfId="63" applyFont="1" applyFill="1" applyBorder="1" applyAlignment="1" applyProtection="1">
      <alignment horizontal="center" vertical="center"/>
      <protection/>
    </xf>
    <xf numFmtId="0" fontId="4" fillId="0" borderId="33" xfId="62" applyFont="1" applyBorder="1" applyProtection="1">
      <alignment/>
      <protection/>
    </xf>
    <xf numFmtId="0" fontId="4" fillId="0" borderId="20" xfId="62" applyFont="1" applyBorder="1" applyAlignment="1" applyProtection="1">
      <alignment horizontal="center" wrapText="1"/>
      <protection/>
    </xf>
    <xf numFmtId="0" fontId="4" fillId="0" borderId="17" xfId="62" applyFont="1" applyBorder="1" applyAlignment="1" applyProtection="1">
      <alignment horizontal="center" wrapText="1"/>
      <protection/>
    </xf>
    <xf numFmtId="2" fontId="6" fillId="18" borderId="19" xfId="0" applyNumberFormat="1" applyFont="1" applyFill="1" applyBorder="1" applyAlignment="1" applyProtection="1">
      <alignment/>
      <protection/>
    </xf>
    <xf numFmtId="2" fontId="6" fillId="18" borderId="10" xfId="62" applyNumberFormat="1" applyFont="1" applyFill="1" applyBorder="1" applyProtection="1">
      <alignment/>
      <protection/>
    </xf>
    <xf numFmtId="2" fontId="4" fillId="18" borderId="19" xfId="0" applyNumberFormat="1" applyFont="1" applyFill="1" applyBorder="1" applyAlignment="1" applyProtection="1">
      <alignment/>
      <protection/>
    </xf>
    <xf numFmtId="2" fontId="4" fillId="18" borderId="10" xfId="62" applyNumberFormat="1" applyFont="1" applyFill="1" applyBorder="1" applyProtection="1">
      <alignment/>
      <protection/>
    </xf>
    <xf numFmtId="2" fontId="4" fillId="18" borderId="10" xfId="62" applyNumberFormat="1" applyFont="1" applyFill="1" applyBorder="1" applyAlignment="1" applyProtection="1">
      <alignment horizontal="center" wrapText="1"/>
      <protection/>
    </xf>
    <xf numFmtId="2" fontId="4" fillId="7" borderId="19" xfId="0" applyNumberFormat="1" applyFont="1" applyFill="1" applyBorder="1" applyAlignment="1" applyProtection="1">
      <alignment/>
      <protection locked="0"/>
    </xf>
    <xf numFmtId="2" fontId="4" fillId="7" borderId="10" xfId="62" applyNumberFormat="1" applyFont="1" applyFill="1" applyBorder="1" applyAlignment="1" applyProtection="1">
      <alignment horizontal="center" wrapText="1"/>
      <protection locked="0"/>
    </xf>
    <xf numFmtId="0" fontId="2" fillId="0" borderId="0" xfId="59" applyProtection="1">
      <alignment/>
      <protection locked="0"/>
    </xf>
    <xf numFmtId="0" fontId="2" fillId="5" borderId="0" xfId="59" applyFill="1" applyProtection="1">
      <alignment/>
      <protection locked="0"/>
    </xf>
    <xf numFmtId="0" fontId="2" fillId="0" borderId="0" xfId="59" applyFill="1" applyAlignment="1" applyProtection="1">
      <alignment/>
      <protection locked="0"/>
    </xf>
    <xf numFmtId="0" fontId="30" fillId="0" borderId="0" xfId="59" applyNumberFormat="1" applyFont="1" applyFill="1" applyAlignment="1" applyProtection="1">
      <alignment/>
      <protection locked="0"/>
    </xf>
    <xf numFmtId="0" fontId="29" fillId="0" borderId="0" xfId="59" applyNumberFormat="1" applyFont="1" applyFill="1" applyAlignment="1" applyProtection="1">
      <alignment horizontal="center"/>
      <protection locked="0"/>
    </xf>
    <xf numFmtId="0" fontId="32" fillId="0" borderId="0" xfId="59" applyFont="1" applyFill="1" applyAlignment="1" applyProtection="1">
      <alignment/>
      <protection locked="0"/>
    </xf>
    <xf numFmtId="0" fontId="2" fillId="0" borderId="0" xfId="59" applyFill="1" applyProtection="1">
      <alignment/>
      <protection locked="0"/>
    </xf>
    <xf numFmtId="0" fontId="2" fillId="0" borderId="0" xfId="59" applyFont="1" applyFill="1" applyAlignment="1" applyProtection="1">
      <alignment horizontal="right"/>
      <protection locked="0"/>
    </xf>
    <xf numFmtId="0" fontId="32" fillId="19" borderId="10" xfId="59" applyFont="1" applyFill="1" applyBorder="1" applyAlignment="1" applyProtection="1">
      <alignment horizontal="center"/>
      <protection locked="0"/>
    </xf>
    <xf numFmtId="0" fontId="32" fillId="19" borderId="10" xfId="59" applyFont="1" applyFill="1" applyBorder="1" applyProtection="1">
      <alignment/>
      <protection locked="0"/>
    </xf>
    <xf numFmtId="175" fontId="2" fillId="19" borderId="10" xfId="59" applyNumberFormat="1" applyFont="1" applyFill="1" applyBorder="1" applyProtection="1">
      <alignment/>
      <protection locked="0"/>
    </xf>
    <xf numFmtId="0" fontId="32" fillId="0" borderId="10" xfId="59" applyFont="1" applyFill="1" applyBorder="1" applyAlignment="1" applyProtection="1">
      <alignment horizontal="center"/>
      <protection locked="0"/>
    </xf>
    <xf numFmtId="0" fontId="2" fillId="0" borderId="10" xfId="59" applyFont="1" applyFill="1" applyBorder="1" applyProtection="1">
      <alignment/>
      <protection locked="0"/>
    </xf>
    <xf numFmtId="175" fontId="2" fillId="0" borderId="10" xfId="59" applyNumberFormat="1" applyFont="1" applyFill="1" applyBorder="1" applyProtection="1">
      <alignment/>
      <protection locked="0"/>
    </xf>
    <xf numFmtId="0" fontId="32" fillId="0" borderId="10" xfId="59" applyFont="1" applyFill="1" applyBorder="1" applyProtection="1">
      <alignment/>
      <protection locked="0"/>
    </xf>
    <xf numFmtId="0" fontId="2" fillId="0" borderId="0" xfId="59" applyFont="1" applyFill="1" applyProtection="1">
      <alignment/>
      <protection locked="0"/>
    </xf>
    <xf numFmtId="0" fontId="6" fillId="18" borderId="10" xfId="62" applyFont="1" applyFill="1" applyBorder="1" applyAlignment="1" applyProtection="1">
      <alignment wrapText="1"/>
      <protection/>
    </xf>
    <xf numFmtId="0" fontId="4" fillId="0" borderId="10" xfId="62" applyFont="1" applyFill="1" applyBorder="1" applyAlignment="1" applyProtection="1">
      <alignment horizontal="center"/>
      <protection/>
    </xf>
    <xf numFmtId="49" fontId="4" fillId="18" borderId="10" xfId="0" applyNumberFormat="1" applyFont="1" applyFill="1" applyBorder="1" applyAlignment="1" applyProtection="1">
      <alignment horizontal="center"/>
      <protection/>
    </xf>
    <xf numFmtId="0" fontId="6" fillId="18" borderId="10" xfId="0" applyFont="1" applyFill="1" applyBorder="1" applyAlignment="1" applyProtection="1">
      <alignment horizontal="left" wrapText="1"/>
      <protection/>
    </xf>
    <xf numFmtId="174" fontId="6" fillId="7" borderId="10" xfId="0" applyNumberFormat="1" applyFont="1" applyFill="1" applyBorder="1" applyAlignment="1" applyProtection="1">
      <alignment horizontal="right"/>
      <protection locked="0"/>
    </xf>
    <xf numFmtId="174" fontId="6" fillId="7" borderId="11" xfId="0" applyNumberFormat="1" applyFont="1" applyFill="1" applyBorder="1" applyAlignment="1" applyProtection="1">
      <alignment horizontal="right"/>
      <protection locked="0"/>
    </xf>
    <xf numFmtId="174" fontId="6" fillId="7" borderId="19" xfId="0" applyNumberFormat="1" applyFont="1" applyFill="1" applyBorder="1" applyAlignment="1" applyProtection="1">
      <alignment horizontal="right"/>
      <protection locked="0"/>
    </xf>
    <xf numFmtId="174" fontId="6" fillId="18" borderId="10" xfId="62" applyNumberFormat="1" applyFont="1" applyFill="1" applyBorder="1" applyAlignment="1" applyProtection="1">
      <alignment horizontal="right"/>
      <protection/>
    </xf>
    <xf numFmtId="0" fontId="4" fillId="18" borderId="10" xfId="0" applyFont="1" applyFill="1" applyBorder="1" applyAlignment="1" applyProtection="1">
      <alignment wrapText="1"/>
      <protection/>
    </xf>
    <xf numFmtId="0" fontId="8" fillId="20" borderId="10" xfId="0" applyFont="1" applyFill="1" applyBorder="1" applyAlignment="1" applyProtection="1">
      <alignment wrapText="1"/>
      <protection/>
    </xf>
    <xf numFmtId="174" fontId="7" fillId="18" borderId="10" xfId="62" applyNumberFormat="1" applyFont="1" applyFill="1" applyBorder="1" applyProtection="1">
      <alignment/>
      <protection/>
    </xf>
    <xf numFmtId="174" fontId="4" fillId="18" borderId="10" xfId="62" applyNumberFormat="1" applyFont="1" applyFill="1" applyBorder="1" applyProtection="1">
      <alignment/>
      <protection/>
    </xf>
    <xf numFmtId="174" fontId="4" fillId="7" borderId="10" xfId="62" applyNumberFormat="1" applyFont="1" applyFill="1" applyBorder="1" applyProtection="1">
      <alignment/>
      <protection locked="0"/>
    </xf>
    <xf numFmtId="174" fontId="8" fillId="7" borderId="10" xfId="62" applyNumberFormat="1" applyFont="1" applyFill="1" applyBorder="1" applyProtection="1">
      <alignment/>
      <protection locked="0"/>
    </xf>
    <xf numFmtId="0" fontId="4" fillId="0" borderId="10" xfId="0" applyFont="1" applyFill="1" applyBorder="1" applyAlignment="1" applyProtection="1">
      <alignment wrapText="1"/>
      <protection/>
    </xf>
    <xf numFmtId="174" fontId="7" fillId="7" borderId="10" xfId="62" applyNumberFormat="1" applyFont="1" applyFill="1" applyBorder="1" applyProtection="1">
      <alignment/>
      <protection locked="0"/>
    </xf>
    <xf numFmtId="0" fontId="4" fillId="18" borderId="10" xfId="0" applyFont="1" applyFill="1" applyBorder="1" applyAlignment="1" applyProtection="1">
      <alignment wrapText="1"/>
      <protection/>
    </xf>
    <xf numFmtId="174" fontId="6" fillId="18" borderId="11" xfId="62" applyNumberFormat="1" applyFont="1" applyFill="1" applyBorder="1" applyProtection="1">
      <alignment/>
      <protection/>
    </xf>
    <xf numFmtId="174" fontId="6" fillId="18" borderId="24" xfId="62" applyNumberFormat="1" applyFont="1" applyFill="1" applyBorder="1" applyProtection="1">
      <alignment/>
      <protection/>
    </xf>
    <xf numFmtId="174" fontId="4" fillId="7" borderId="10" xfId="0" applyNumberFormat="1" applyFont="1" applyFill="1" applyBorder="1" applyAlignment="1" applyProtection="1">
      <alignment horizontal="right"/>
      <protection locked="0"/>
    </xf>
    <xf numFmtId="0" fontId="6" fillId="18" borderId="10" xfId="0" applyNumberFormat="1" applyFont="1" applyFill="1" applyBorder="1" applyAlignment="1" applyProtection="1">
      <alignment horizontal="center"/>
      <protection/>
    </xf>
    <xf numFmtId="0" fontId="6" fillId="18" borderId="10" xfId="0" applyNumberFormat="1" applyFont="1" applyFill="1" applyBorder="1" applyAlignment="1" applyProtection="1">
      <alignment horizontal="left" vertical="center" wrapText="1"/>
      <protection/>
    </xf>
    <xf numFmtId="0" fontId="4" fillId="18" borderId="10" xfId="0" applyNumberFormat="1" applyFont="1" applyFill="1" applyBorder="1" applyAlignment="1" applyProtection="1">
      <alignment horizontal="center"/>
      <protection/>
    </xf>
    <xf numFmtId="0" fontId="4" fillId="18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15" borderId="10" xfId="0" applyFont="1" applyFill="1" applyBorder="1" applyAlignment="1" applyProtection="1">
      <alignment wrapText="1"/>
      <protection/>
    </xf>
    <xf numFmtId="49" fontId="6" fillId="0" borderId="0" xfId="0" applyNumberFormat="1" applyFont="1" applyFill="1" applyAlignment="1">
      <alignment horizontal="center" vertical="center" wrapText="1"/>
    </xf>
    <xf numFmtId="174" fontId="6" fillId="15" borderId="10" xfId="63" applyNumberFormat="1" applyFont="1" applyFill="1" applyBorder="1" applyAlignment="1" applyProtection="1">
      <alignment horizontal="right" wrapText="1"/>
      <protection/>
    </xf>
    <xf numFmtId="0" fontId="32" fillId="15" borderId="10" xfId="59" applyFont="1" applyFill="1" applyBorder="1" applyAlignment="1" applyProtection="1">
      <alignment horizontal="center" wrapText="1"/>
      <protection locked="0"/>
    </xf>
    <xf numFmtId="0" fontId="2" fillId="15" borderId="0" xfId="59" applyFill="1" applyProtection="1">
      <alignment/>
      <protection locked="0"/>
    </xf>
    <xf numFmtId="0" fontId="2" fillId="15" borderId="0" xfId="59" applyFont="1" applyFill="1" applyBorder="1" applyProtection="1">
      <alignment/>
      <protection locked="0"/>
    </xf>
    <xf numFmtId="0" fontId="4" fillId="15" borderId="10" xfId="62" applyFont="1" applyFill="1" applyBorder="1" applyAlignment="1" applyProtection="1">
      <alignment horizontal="justify" wrapText="1"/>
      <protection/>
    </xf>
    <xf numFmtId="0" fontId="4" fillId="15" borderId="10" xfId="0" applyFont="1" applyFill="1" applyBorder="1" applyAlignment="1" applyProtection="1">
      <alignment horizontal="justify" wrapText="1"/>
      <protection/>
    </xf>
    <xf numFmtId="0" fontId="4" fillId="0" borderId="10" xfId="0" applyFont="1" applyBorder="1" applyAlignment="1" applyProtection="1">
      <alignment horizontal="justify" wrapText="1"/>
      <protection/>
    </xf>
    <xf numFmtId="0" fontId="4" fillId="0" borderId="10" xfId="0" applyFont="1" applyFill="1" applyBorder="1" applyAlignment="1" applyProtection="1">
      <alignment horizontal="justify" wrapText="1"/>
      <protection/>
    </xf>
    <xf numFmtId="175" fontId="2" fillId="5" borderId="10" xfId="59" applyNumberFormat="1" applyFont="1" applyFill="1" applyBorder="1" applyProtection="1">
      <alignment/>
      <protection locked="0"/>
    </xf>
    <xf numFmtId="174" fontId="6" fillId="7" borderId="10" xfId="0" applyNumberFormat="1" applyFont="1" applyFill="1" applyBorder="1" applyAlignment="1" applyProtection="1">
      <alignment horizontal="right"/>
      <protection locked="0"/>
    </xf>
    <xf numFmtId="174" fontId="6" fillId="7" borderId="11" xfId="0" applyNumberFormat="1" applyFont="1" applyFill="1" applyBorder="1" applyAlignment="1" applyProtection="1">
      <alignment horizontal="right"/>
      <protection locked="0"/>
    </xf>
    <xf numFmtId="174" fontId="6" fillId="7" borderId="19" xfId="0" applyNumberFormat="1" applyFont="1" applyFill="1" applyBorder="1" applyAlignment="1" applyProtection="1">
      <alignment horizontal="right"/>
      <protection locked="0"/>
    </xf>
    <xf numFmtId="175" fontId="2" fillId="15" borderId="10" xfId="59" applyNumberFormat="1" applyFont="1" applyFill="1" applyBorder="1" applyProtection="1">
      <alignment/>
      <protection locked="0"/>
    </xf>
    <xf numFmtId="0" fontId="32" fillId="5" borderId="10" xfId="59" applyFont="1" applyFill="1" applyBorder="1" applyAlignment="1" applyProtection="1">
      <alignment horizontal="center"/>
      <protection locked="0"/>
    </xf>
    <xf numFmtId="0" fontId="2" fillId="5" borderId="10" xfId="59" applyFont="1" applyFill="1" applyBorder="1" applyProtection="1">
      <alignment/>
      <protection locked="0"/>
    </xf>
    <xf numFmtId="174" fontId="4" fillId="7" borderId="10" xfId="63" applyNumberFormat="1" applyFont="1" applyFill="1" applyBorder="1" applyAlignment="1" applyProtection="1">
      <alignment horizontal="right" wrapText="1"/>
      <protection locked="0"/>
    </xf>
    <xf numFmtId="0" fontId="31" fillId="0" borderId="0" xfId="0" applyFont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2" fillId="0" borderId="0" xfId="59" applyFill="1" applyBorder="1" applyProtection="1">
      <alignment/>
      <protection locked="0"/>
    </xf>
    <xf numFmtId="0" fontId="4" fillId="0" borderId="0" xfId="62" applyFont="1" applyAlignment="1" applyProtection="1">
      <alignment wrapText="1"/>
      <protection/>
    </xf>
    <xf numFmtId="49" fontId="4" fillId="0" borderId="0" xfId="0" applyNumberFormat="1" applyFont="1" applyFill="1" applyAlignment="1">
      <alignment horizontal="left" vertical="center" wrapText="1"/>
    </xf>
    <xf numFmtId="177" fontId="4" fillId="0" borderId="34" xfId="59" applyNumberFormat="1" applyFont="1" applyFill="1" applyBorder="1" applyAlignment="1" applyProtection="1">
      <alignment wrapText="1"/>
      <protection/>
    </xf>
    <xf numFmtId="49" fontId="4" fillId="15" borderId="10" xfId="63" applyNumberFormat="1" applyFont="1" applyFill="1" applyBorder="1" applyAlignment="1" applyProtection="1">
      <alignment horizontal="center"/>
      <protection/>
    </xf>
    <xf numFmtId="175" fontId="4" fillId="7" borderId="1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7" borderId="10" xfId="0" applyNumberFormat="1" applyFont="1" applyFill="1" applyBorder="1" applyAlignment="1">
      <alignment horizontal="center" vertical="top" wrapText="1"/>
    </xf>
    <xf numFmtId="49" fontId="6" fillId="7" borderId="13" xfId="0" applyNumberFormat="1" applyFont="1" applyFill="1" applyBorder="1" applyAlignment="1">
      <alignment horizontal="center" vertical="center" wrapText="1"/>
    </xf>
    <xf numFmtId="49" fontId="6" fillId="7" borderId="14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2" fontId="4" fillId="18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15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2" fontId="4" fillId="15" borderId="10" xfId="0" applyNumberFormat="1" applyFont="1" applyFill="1" applyBorder="1" applyAlignment="1">
      <alignment horizontal="center" vertical="center"/>
    </xf>
    <xf numFmtId="49" fontId="4" fillId="15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18" borderId="19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4" fillId="18" borderId="0" xfId="0" applyNumberFormat="1" applyFont="1" applyFill="1" applyBorder="1" applyAlignment="1">
      <alignment horizontal="center" vertical="top" wrapText="1"/>
    </xf>
    <xf numFmtId="49" fontId="4" fillId="18" borderId="0" xfId="0" applyNumberFormat="1" applyFont="1" applyFill="1" applyBorder="1" applyAlignment="1">
      <alignment horizontal="center" vertical="center"/>
    </xf>
    <xf numFmtId="49" fontId="4" fillId="18" borderId="0" xfId="0" applyNumberFormat="1" applyFont="1" applyFill="1" applyBorder="1" applyAlignment="1">
      <alignment vertical="center" wrapText="1"/>
    </xf>
    <xf numFmtId="49" fontId="4" fillId="18" borderId="0" xfId="0" applyNumberFormat="1" applyFont="1" applyFill="1" applyBorder="1" applyAlignment="1">
      <alignment/>
    </xf>
    <xf numFmtId="0" fontId="4" fillId="18" borderId="0" xfId="0" applyFont="1" applyFill="1" applyBorder="1" applyAlignment="1">
      <alignment/>
    </xf>
    <xf numFmtId="0" fontId="4" fillId="18" borderId="0" xfId="0" applyFont="1" applyFill="1" applyAlignment="1">
      <alignment/>
    </xf>
    <xf numFmtId="0" fontId="36" fillId="0" borderId="21" xfId="61" applyFont="1" applyFill="1" applyBorder="1" applyAlignment="1">
      <alignment horizontal="center"/>
      <protection/>
    </xf>
    <xf numFmtId="4" fontId="4" fillId="0" borderId="0" xfId="0" applyNumberFormat="1" applyFont="1" applyFill="1" applyBorder="1" applyAlignment="1">
      <alignment horizontal="center" vertical="center"/>
    </xf>
    <xf numFmtId="0" fontId="36" fillId="0" borderId="0" xfId="61" applyFont="1" applyFill="1" applyAlignment="1">
      <alignment/>
      <protection/>
    </xf>
    <xf numFmtId="0" fontId="36" fillId="0" borderId="21" xfId="61" applyFont="1" applyFill="1" applyBorder="1">
      <alignment/>
      <protection/>
    </xf>
    <xf numFmtId="0" fontId="36" fillId="0" borderId="0" xfId="61" applyFont="1" applyFill="1" applyBorder="1">
      <alignment/>
      <protection/>
    </xf>
    <xf numFmtId="0" fontId="36" fillId="0" borderId="0" xfId="61" applyFont="1" applyFill="1">
      <alignment/>
      <protection/>
    </xf>
    <xf numFmtId="0" fontId="36" fillId="0" borderId="0" xfId="61" applyFont="1" applyFill="1" applyBorder="1" applyAlignment="1">
      <alignment horizontal="center"/>
      <protection/>
    </xf>
    <xf numFmtId="0" fontId="4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174" fontId="6" fillId="18" borderId="10" xfId="74" applyNumberFormat="1" applyFont="1" applyFill="1" applyBorder="1" applyAlignment="1" applyProtection="1">
      <alignment horizontal="right" wrapText="1"/>
      <protection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0" xfId="62" applyFont="1" applyProtection="1">
      <alignment/>
      <protection/>
    </xf>
    <xf numFmtId="174" fontId="4" fillId="15" borderId="13" xfId="0" applyNumberFormat="1" applyFont="1" applyFill="1" applyBorder="1" applyAlignment="1">
      <alignment horizontal="center" vertical="center"/>
    </xf>
    <xf numFmtId="49" fontId="4" fillId="15" borderId="33" xfId="0" applyNumberFormat="1" applyFont="1" applyFill="1" applyBorder="1" applyAlignment="1">
      <alignment horizontal="center" vertical="center"/>
    </xf>
    <xf numFmtId="0" fontId="4" fillId="15" borderId="18" xfId="62" applyFont="1" applyFill="1" applyBorder="1" applyProtection="1">
      <alignment/>
      <protection/>
    </xf>
    <xf numFmtId="0" fontId="4" fillId="15" borderId="0" xfId="62" applyFont="1" applyFill="1" applyBorder="1" applyProtection="1">
      <alignment/>
      <protection/>
    </xf>
    <xf numFmtId="0" fontId="37" fillId="15" borderId="10" xfId="0" applyFont="1" applyFill="1" applyBorder="1" applyAlignment="1" applyProtection="1">
      <alignment horizontal="justify" wrapText="1"/>
      <protection/>
    </xf>
    <xf numFmtId="174" fontId="38" fillId="7" borderId="10" xfId="0" applyNumberFormat="1" applyFont="1" applyFill="1" applyBorder="1" applyAlignment="1" applyProtection="1">
      <alignment horizontal="right"/>
      <protection locked="0"/>
    </xf>
    <xf numFmtId="174" fontId="38" fillId="18" borderId="10" xfId="0" applyNumberFormat="1" applyFont="1" applyFill="1" applyBorder="1" applyAlignment="1" applyProtection="1">
      <alignment horizontal="right"/>
      <protection/>
    </xf>
    <xf numFmtId="174" fontId="38" fillId="7" borderId="11" xfId="0" applyNumberFormat="1" applyFont="1" applyFill="1" applyBorder="1" applyAlignment="1" applyProtection="1">
      <alignment horizontal="right"/>
      <protection locked="0"/>
    </xf>
    <xf numFmtId="174" fontId="38" fillId="18" borderId="10" xfId="0" applyNumberFormat="1" applyFont="1" applyFill="1" applyBorder="1" applyAlignment="1" applyProtection="1">
      <alignment horizontal="right"/>
      <protection/>
    </xf>
    <xf numFmtId="0" fontId="6" fillId="18" borderId="10" xfId="0" applyNumberFormat="1" applyFont="1" applyFill="1" applyBorder="1" applyAlignment="1" applyProtection="1">
      <alignment horizontal="justify" vertical="center" wrapText="1"/>
      <protection/>
    </xf>
    <xf numFmtId="0" fontId="4" fillId="18" borderId="10" xfId="0" applyNumberFormat="1" applyFont="1" applyFill="1" applyBorder="1" applyAlignment="1" applyProtection="1">
      <alignment horizontal="justify" vertical="center" wrapText="1"/>
      <protection/>
    </xf>
    <xf numFmtId="49" fontId="6" fillId="18" borderId="10" xfId="0" applyNumberFormat="1" applyFont="1" applyFill="1" applyBorder="1" applyAlignment="1" applyProtection="1">
      <alignment horizontal="center"/>
      <protection/>
    </xf>
    <xf numFmtId="0" fontId="6" fillId="18" borderId="10" xfId="0" applyFont="1" applyFill="1" applyBorder="1" applyAlignment="1" applyProtection="1">
      <alignment horizontal="justify" wrapText="1"/>
      <protection/>
    </xf>
    <xf numFmtId="2" fontId="6" fillId="18" borderId="10" xfId="62" applyNumberFormat="1" applyFont="1" applyFill="1" applyBorder="1" applyAlignment="1" applyProtection="1">
      <alignment horizontal="center" wrapText="1"/>
      <protection/>
    </xf>
    <xf numFmtId="2" fontId="37" fillId="18" borderId="19" xfId="0" applyNumberFormat="1" applyFont="1" applyFill="1" applyBorder="1" applyAlignment="1" applyProtection="1">
      <alignment/>
      <protection/>
    </xf>
    <xf numFmtId="2" fontId="37" fillId="18" borderId="10" xfId="62" applyNumberFormat="1" applyFont="1" applyFill="1" applyBorder="1" applyProtection="1">
      <alignment/>
      <protection/>
    </xf>
    <xf numFmtId="2" fontId="37" fillId="18" borderId="10" xfId="62" applyNumberFormat="1" applyFont="1" applyFill="1" applyBorder="1" applyAlignment="1" applyProtection="1">
      <alignment horizontal="center" wrapText="1"/>
      <protection/>
    </xf>
    <xf numFmtId="2" fontId="37" fillId="7" borderId="19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>
      <alignment horizontal="center"/>
    </xf>
    <xf numFmtId="49" fontId="4" fillId="19" borderId="0" xfId="0" applyNumberFormat="1" applyFont="1" applyFill="1" applyBorder="1" applyAlignment="1">
      <alignment horizontal="center"/>
    </xf>
    <xf numFmtId="49" fontId="4" fillId="15" borderId="10" xfId="0" applyNumberFormat="1" applyFont="1" applyFill="1" applyBorder="1" applyAlignment="1" applyProtection="1">
      <alignment horizontal="center"/>
      <protection/>
    </xf>
    <xf numFmtId="0" fontId="4" fillId="18" borderId="10" xfId="0" applyFont="1" applyFill="1" applyBorder="1" applyAlignment="1" applyProtection="1">
      <alignment horizontal="left" wrapText="1"/>
      <protection/>
    </xf>
    <xf numFmtId="2" fontId="4" fillId="14" borderId="10" xfId="0" applyNumberFormat="1" applyFont="1" applyFill="1" applyBorder="1" applyAlignment="1">
      <alignment horizontal="center" vertical="center"/>
    </xf>
    <xf numFmtId="174" fontId="4" fillId="15" borderId="0" xfId="62" applyNumberFormat="1" applyFont="1" applyFill="1" applyProtection="1">
      <alignment/>
      <protection/>
    </xf>
    <xf numFmtId="0" fontId="4" fillId="15" borderId="14" xfId="62" applyFont="1" applyFill="1" applyBorder="1" applyProtection="1">
      <alignment/>
      <protection/>
    </xf>
    <xf numFmtId="0" fontId="4" fillId="15" borderId="12" xfId="62" applyFont="1" applyFill="1" applyBorder="1" applyProtection="1">
      <alignment/>
      <protection/>
    </xf>
    <xf numFmtId="0" fontId="4" fillId="15" borderId="16" xfId="62" applyFont="1" applyFill="1" applyBorder="1" applyAlignment="1" applyProtection="1">
      <alignment horizontal="center" wrapText="1"/>
      <protection/>
    </xf>
    <xf numFmtId="0" fontId="4" fillId="15" borderId="22" xfId="62" applyFont="1" applyFill="1" applyBorder="1" applyAlignment="1" applyProtection="1">
      <alignment horizontal="center" wrapText="1"/>
      <protection/>
    </xf>
    <xf numFmtId="174" fontId="6" fillId="15" borderId="0" xfId="62" applyNumberFormat="1" applyFont="1" applyFill="1" applyBorder="1" applyProtection="1">
      <alignment/>
      <protection/>
    </xf>
    <xf numFmtId="0" fontId="4" fillId="15" borderId="0" xfId="62" applyFont="1" applyFill="1" applyBorder="1" applyAlignment="1" applyProtection="1">
      <alignment horizontal="center" wrapText="1"/>
      <protection/>
    </xf>
    <xf numFmtId="174" fontId="4" fillId="15" borderId="14" xfId="62" applyNumberFormat="1" applyFont="1" applyFill="1" applyBorder="1" applyProtection="1">
      <alignment/>
      <protection/>
    </xf>
    <xf numFmtId="174" fontId="4" fillId="15" borderId="11" xfId="62" applyNumberFormat="1" applyFont="1" applyFill="1" applyBorder="1" applyProtection="1">
      <alignment/>
      <protection/>
    </xf>
    <xf numFmtId="174" fontId="4" fillId="15" borderId="19" xfId="62" applyNumberFormat="1" applyFont="1" applyFill="1" applyBorder="1" applyProtection="1">
      <alignment/>
      <protection/>
    </xf>
    <xf numFmtId="174" fontId="4" fillId="15" borderId="10" xfId="63" applyNumberFormat="1" applyFont="1" applyFill="1" applyBorder="1" applyAlignment="1" applyProtection="1">
      <alignment horizontal="right" wrapText="1"/>
      <protection/>
    </xf>
    <xf numFmtId="174" fontId="38" fillId="7" borderId="10" xfId="0" applyNumberFormat="1" applyFont="1" applyFill="1" applyBorder="1" applyAlignment="1" applyProtection="1">
      <alignment horizontal="right"/>
      <protection locked="0"/>
    </xf>
    <xf numFmtId="174" fontId="38" fillId="7" borderId="11" xfId="0" applyNumberFormat="1" applyFont="1" applyFill="1" applyBorder="1" applyAlignment="1" applyProtection="1">
      <alignment horizontal="right"/>
      <protection locked="0"/>
    </xf>
    <xf numFmtId="2" fontId="37" fillId="18" borderId="10" xfId="62" applyNumberFormat="1" applyFont="1" applyFill="1" applyBorder="1" applyAlignment="1" applyProtection="1">
      <alignment horizontal="center" wrapText="1"/>
      <protection/>
    </xf>
    <xf numFmtId="174" fontId="4" fillId="7" borderId="10" xfId="62" applyNumberFormat="1" applyFont="1" applyFill="1" applyBorder="1" applyProtection="1">
      <alignment/>
      <protection locked="0"/>
    </xf>
    <xf numFmtId="174" fontId="6" fillId="0" borderId="0" xfId="62" applyNumberFormat="1" applyFont="1" applyFill="1" applyAlignment="1" applyProtection="1">
      <alignment horizontal="center" vertical="center"/>
      <protection/>
    </xf>
    <xf numFmtId="174" fontId="6" fillId="15" borderId="0" xfId="62" applyNumberFormat="1" applyFont="1" applyFill="1" applyAlignment="1" applyProtection="1">
      <alignment horizontal="center" vertical="center"/>
      <protection/>
    </xf>
    <xf numFmtId="175" fontId="2" fillId="21" borderId="10" xfId="59" applyNumberFormat="1" applyFont="1" applyFill="1" applyBorder="1" applyProtection="1">
      <alignment/>
      <protection locked="0"/>
    </xf>
    <xf numFmtId="175" fontId="2" fillId="21" borderId="10" xfId="60" applyNumberFormat="1" applyFont="1" applyFill="1" applyBorder="1" applyProtection="1">
      <alignment/>
      <protection locked="0"/>
    </xf>
    <xf numFmtId="0" fontId="5" fillId="0" borderId="0" xfId="63" applyFont="1" applyFill="1" applyAlignment="1" applyProtection="1">
      <alignment horizontal="center" wrapText="1"/>
      <protection/>
    </xf>
    <xf numFmtId="174" fontId="6" fillId="18" borderId="35" xfId="62" applyNumberFormat="1" applyFont="1" applyFill="1" applyBorder="1" applyProtection="1">
      <alignment/>
      <protection/>
    </xf>
    <xf numFmtId="174" fontId="6" fillId="18" borderId="11" xfId="0" applyNumberFormat="1" applyFont="1" applyFill="1" applyBorder="1" applyAlignment="1" applyProtection="1">
      <alignment horizontal="right"/>
      <protection/>
    </xf>
    <xf numFmtId="174" fontId="6" fillId="18" borderId="36" xfId="0" applyNumberFormat="1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0" xfId="62" applyFont="1" applyFill="1" applyProtection="1">
      <alignment/>
      <protection locked="0"/>
    </xf>
    <xf numFmtId="0" fontId="4" fillId="0" borderId="0" xfId="62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62" applyFont="1" applyProtection="1">
      <alignment/>
      <protection locked="0"/>
    </xf>
    <xf numFmtId="0" fontId="4" fillId="15" borderId="0" xfId="62" applyFont="1" applyFill="1" applyProtection="1">
      <alignment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5" fillId="22" borderId="0" xfId="62" applyFont="1" applyFill="1" applyAlignment="1" applyProtection="1">
      <alignment horizontal="center" vertical="center" wrapText="1"/>
      <protection locked="0"/>
    </xf>
    <xf numFmtId="0" fontId="34" fillId="0" borderId="0" xfId="62" applyFont="1" applyFill="1" applyProtection="1">
      <alignment/>
      <protection locked="0"/>
    </xf>
    <xf numFmtId="0" fontId="34" fillId="0" borderId="0" xfId="62" applyFont="1" applyFill="1" applyBorder="1" applyAlignment="1" applyProtection="1">
      <alignment horizontal="right" wrapText="1"/>
      <protection locked="0"/>
    </xf>
    <xf numFmtId="0" fontId="34" fillId="0" borderId="0" xfId="62" applyFont="1" applyFill="1" applyAlignment="1" applyProtection="1">
      <alignment horizontal="right"/>
      <protection locked="0"/>
    </xf>
    <xf numFmtId="174" fontId="4" fillId="15" borderId="0" xfId="62" applyNumberFormat="1" applyFont="1" applyFill="1" applyProtection="1">
      <alignment/>
      <protection locked="0"/>
    </xf>
    <xf numFmtId="174" fontId="4" fillId="0" borderId="0" xfId="62" applyNumberFormat="1" applyFont="1" applyProtection="1">
      <alignment/>
      <protection locked="0"/>
    </xf>
    <xf numFmtId="0" fontId="4" fillId="0" borderId="0" xfId="62" applyFont="1" applyFill="1" applyProtection="1">
      <alignment/>
      <protection locked="0"/>
    </xf>
    <xf numFmtId="0" fontId="37" fillId="0" borderId="0" xfId="62" applyFont="1" applyFill="1" applyProtection="1">
      <alignment/>
      <protection locked="0"/>
    </xf>
    <xf numFmtId="0" fontId="37" fillId="0" borderId="0" xfId="62" applyFont="1" applyFill="1" applyProtection="1">
      <alignment/>
      <protection locked="0"/>
    </xf>
    <xf numFmtId="0" fontId="8" fillId="0" borderId="0" xfId="62" applyFont="1" applyFill="1" applyProtection="1">
      <alignment/>
      <protection locked="0"/>
    </xf>
    <xf numFmtId="0" fontId="8" fillId="0" borderId="0" xfId="62" applyFont="1" applyProtection="1">
      <alignment/>
      <protection locked="0"/>
    </xf>
    <xf numFmtId="0" fontId="39" fillId="0" borderId="0" xfId="62" applyFont="1" applyProtection="1">
      <alignment/>
      <protection locked="0"/>
    </xf>
    <xf numFmtId="0" fontId="39" fillId="0" borderId="0" xfId="62" applyFont="1" applyFill="1" applyProtection="1">
      <alignment/>
      <protection locked="0"/>
    </xf>
    <xf numFmtId="0" fontId="5" fillId="0" borderId="0" xfId="62" applyFont="1" applyFill="1" applyAlignment="1" applyProtection="1">
      <alignment horizontal="center" vertical="center"/>
      <protection locked="0"/>
    </xf>
    <xf numFmtId="0" fontId="4" fillId="19" borderId="0" xfId="62" applyFont="1" applyFill="1" applyProtection="1">
      <alignment/>
      <protection locked="0"/>
    </xf>
    <xf numFmtId="0" fontId="4" fillId="5" borderId="0" xfId="62" applyFont="1" applyFill="1" applyProtection="1">
      <alignment/>
      <protection locked="0"/>
    </xf>
    <xf numFmtId="178" fontId="37" fillId="0" borderId="37" xfId="0" applyNumberFormat="1" applyFont="1" applyBorder="1" applyAlignment="1" applyProtection="1">
      <alignment horizontal="left" wrapText="1"/>
      <protection/>
    </xf>
    <xf numFmtId="0" fontId="33" fillId="0" borderId="0" xfId="0" applyFont="1" applyAlignment="1" applyProtection="1">
      <alignment horizontal="center" wrapText="1"/>
      <protection/>
    </xf>
    <xf numFmtId="0" fontId="33" fillId="0" borderId="0" xfId="0" applyFont="1" applyAlignment="1" applyProtection="1">
      <alignment wrapText="1"/>
      <protection/>
    </xf>
    <xf numFmtId="0" fontId="37" fillId="15" borderId="10" xfId="63" applyFont="1" applyFill="1" applyBorder="1" applyAlignment="1" applyProtection="1">
      <alignment horizontal="center" vertical="top"/>
      <protection/>
    </xf>
    <xf numFmtId="0" fontId="37" fillId="15" borderId="10" xfId="63" applyFont="1" applyFill="1" applyBorder="1" applyAlignment="1" applyProtection="1">
      <alignment vertical="top" wrapText="1"/>
      <protection/>
    </xf>
    <xf numFmtId="0" fontId="37" fillId="15" borderId="10" xfId="63" applyFont="1" applyFill="1" applyBorder="1" applyAlignment="1" applyProtection="1">
      <alignment horizontal="center" vertical="top"/>
      <protection/>
    </xf>
    <xf numFmtId="0" fontId="37" fillId="15" borderId="10" xfId="63" applyFont="1" applyFill="1" applyBorder="1" applyAlignment="1" applyProtection="1">
      <alignment wrapText="1"/>
      <protection/>
    </xf>
    <xf numFmtId="0" fontId="4" fillId="0" borderId="0" xfId="59" applyFont="1" applyFill="1" applyProtection="1">
      <alignment/>
      <protection/>
    </xf>
    <xf numFmtId="174" fontId="4" fillId="7" borderId="10" xfId="63" applyNumberFormat="1" applyFont="1" applyFill="1" applyBorder="1" applyAlignment="1" applyProtection="1">
      <alignment horizontal="right" wrapText="1"/>
      <protection/>
    </xf>
    <xf numFmtId="0" fontId="32" fillId="15" borderId="13" xfId="59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0" fillId="15" borderId="0" xfId="0" applyFont="1" applyFill="1" applyBorder="1" applyAlignment="1">
      <alignment horizontal="center" vertical="center" wrapText="1"/>
    </xf>
    <xf numFmtId="0" fontId="41" fillId="15" borderId="0" xfId="58" applyFont="1" applyFill="1" applyAlignment="1" applyProtection="1">
      <alignment/>
      <protection hidden="1"/>
    </xf>
    <xf numFmtId="0" fontId="42" fillId="15" borderId="0" xfId="58" applyFont="1" applyFill="1" applyAlignment="1" applyProtection="1">
      <alignment/>
      <protection hidden="1"/>
    </xf>
    <xf numFmtId="49" fontId="40" fillId="15" borderId="0" xfId="58" applyNumberFormat="1" applyFont="1" applyFill="1" applyAlignment="1" applyProtection="1">
      <alignment vertical="top"/>
      <protection hidden="1"/>
    </xf>
    <xf numFmtId="49" fontId="41" fillId="15" borderId="0" xfId="58" applyNumberFormat="1" applyFont="1" applyFill="1" applyAlignment="1" applyProtection="1">
      <alignment vertical="top" wrapText="1"/>
      <protection hidden="1"/>
    </xf>
    <xf numFmtId="49" fontId="42" fillId="15" borderId="0" xfId="58" applyNumberFormat="1" applyFont="1" applyFill="1" applyAlignment="1" applyProtection="1">
      <alignment vertical="top"/>
      <protection hidden="1"/>
    </xf>
    <xf numFmtId="0" fontId="42" fillId="15" borderId="10" xfId="0" applyFont="1" applyFill="1" applyBorder="1" applyAlignment="1">
      <alignment horizontal="center" vertical="center" wrapText="1"/>
    </xf>
    <xf numFmtId="49" fontId="42" fillId="15" borderId="10" xfId="58" applyNumberFormat="1" applyFont="1" applyFill="1" applyBorder="1" applyAlignment="1" applyProtection="1">
      <alignment horizontal="center" vertical="center" wrapText="1"/>
      <protection/>
    </xf>
    <xf numFmtId="1" fontId="42" fillId="15" borderId="10" xfId="58" applyNumberFormat="1" applyFont="1" applyFill="1" applyBorder="1" applyAlignment="1" applyProtection="1">
      <alignment horizontal="center" vertical="center" wrapText="1"/>
      <protection/>
    </xf>
    <xf numFmtId="1" fontId="42" fillId="15" borderId="10" xfId="58" applyNumberFormat="1" applyFont="1" applyFill="1" applyBorder="1" applyAlignment="1" applyProtection="1">
      <alignment horizontal="center" vertical="center" shrinkToFit="1"/>
      <protection hidden="1"/>
    </xf>
    <xf numFmtId="49" fontId="42" fillId="15" borderId="10" xfId="58" applyNumberFormat="1" applyFont="1" applyFill="1" applyBorder="1" applyAlignment="1" applyProtection="1">
      <alignment horizontal="left" vertical="center" wrapText="1"/>
      <protection/>
    </xf>
    <xf numFmtId="175" fontId="42" fillId="23" borderId="10" xfId="75" applyNumberFormat="1" applyFont="1" applyFill="1" applyBorder="1" applyAlignment="1" applyProtection="1">
      <alignment horizontal="center"/>
      <protection hidden="1"/>
    </xf>
    <xf numFmtId="175" fontId="43" fillId="15" borderId="0" xfId="58" applyNumberFormat="1" applyFont="1" applyFill="1" applyAlignment="1" applyProtection="1">
      <alignment/>
      <protection hidden="1"/>
    </xf>
    <xf numFmtId="0" fontId="43" fillId="15" borderId="0" xfId="58" applyFont="1" applyFill="1" applyAlignment="1" applyProtection="1">
      <alignment/>
      <protection hidden="1"/>
    </xf>
    <xf numFmtId="175" fontId="44" fillId="23" borderId="10" xfId="58" applyNumberFormat="1" applyFont="1" applyFill="1" applyBorder="1" applyAlignment="1" applyProtection="1">
      <alignment horizontal="center"/>
      <protection hidden="1"/>
    </xf>
    <xf numFmtId="49" fontId="42" fillId="15" borderId="10" xfId="58" applyNumberFormat="1" applyFont="1" applyFill="1" applyBorder="1" applyAlignment="1" applyProtection="1">
      <alignment horizontal="left" vertical="center" wrapText="1" indent="1"/>
      <protection/>
    </xf>
    <xf numFmtId="175" fontId="42" fillId="23" borderId="10" xfId="58" applyNumberFormat="1" applyFont="1" applyFill="1" applyBorder="1" applyAlignment="1" applyProtection="1">
      <alignment horizontal="center"/>
      <protection hidden="1"/>
    </xf>
    <xf numFmtId="0" fontId="41" fillId="15" borderId="0" xfId="58" applyFont="1" applyFill="1" applyAlignment="1" applyProtection="1">
      <alignment/>
      <protection hidden="1"/>
    </xf>
    <xf numFmtId="49" fontId="41" fillId="15" borderId="0" xfId="58" applyNumberFormat="1" applyFont="1" applyFill="1" applyAlignment="1" applyProtection="1">
      <alignment vertical="top"/>
      <protection hidden="1"/>
    </xf>
    <xf numFmtId="49" fontId="4" fillId="15" borderId="0" xfId="58" applyNumberFormat="1" applyFont="1" applyFill="1" applyAlignment="1" applyProtection="1">
      <alignment wrapText="1"/>
      <protection hidden="1"/>
    </xf>
    <xf numFmtId="0" fontId="0" fillId="0" borderId="0" xfId="0" applyBorder="1" applyAlignment="1">
      <alignment horizontal="center"/>
    </xf>
    <xf numFmtId="0" fontId="2" fillId="0" borderId="21" xfId="59" applyFill="1" applyBorder="1" applyProtection="1">
      <alignment/>
      <protection locked="0"/>
    </xf>
    <xf numFmtId="0" fontId="2" fillId="15" borderId="21" xfId="59" applyFont="1" applyFill="1" applyBorder="1" applyProtection="1">
      <alignment/>
      <protection locked="0"/>
    </xf>
    <xf numFmtId="0" fontId="2" fillId="24" borderId="21" xfId="59" applyFont="1" applyFill="1" applyBorder="1" applyAlignment="1" applyProtection="1">
      <alignment horizontal="center"/>
      <protection locked="0"/>
    </xf>
    <xf numFmtId="174" fontId="37" fillId="7" borderId="10" xfId="63" applyNumberFormat="1" applyFont="1" applyFill="1" applyBorder="1" applyAlignment="1" applyProtection="1">
      <alignment horizontal="right" wrapText="1"/>
      <protection locked="0"/>
    </xf>
    <xf numFmtId="0" fontId="4" fillId="23" borderId="16" xfId="62" applyFont="1" applyFill="1" applyBorder="1" applyAlignment="1" applyProtection="1">
      <alignment horizontal="center" wrapText="1"/>
      <protection/>
    </xf>
    <xf numFmtId="0" fontId="4" fillId="23" borderId="0" xfId="62" applyFont="1" applyFill="1" applyBorder="1" applyAlignment="1" applyProtection="1">
      <alignment horizontal="center" wrapText="1"/>
      <protection/>
    </xf>
    <xf numFmtId="0" fontId="4" fillId="23" borderId="15" xfId="62" applyFont="1" applyFill="1" applyBorder="1" applyAlignment="1" applyProtection="1">
      <alignment horizontal="center" wrapText="1"/>
      <protection/>
    </xf>
    <xf numFmtId="0" fontId="4" fillId="0" borderId="0" xfId="62" applyFont="1" applyFill="1" applyAlignment="1" applyProtection="1">
      <alignment horizontal="center"/>
      <protection/>
    </xf>
    <xf numFmtId="175" fontId="4" fillId="0" borderId="0" xfId="62" applyNumberFormat="1" applyFont="1" applyFill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3" fontId="4" fillId="0" borderId="0" xfId="62" applyNumberFormat="1" applyFont="1" applyFill="1" applyProtection="1">
      <alignment/>
      <protection/>
    </xf>
    <xf numFmtId="0" fontId="4" fillId="0" borderId="0" xfId="62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wrapText="1"/>
      <protection/>
    </xf>
    <xf numFmtId="1" fontId="4" fillId="0" borderId="0" xfId="62" applyNumberFormat="1" applyFont="1" applyFill="1" applyAlignment="1" applyProtection="1">
      <alignment horizontal="right"/>
      <protection/>
    </xf>
    <xf numFmtId="175" fontId="4" fillId="0" borderId="0" xfId="62" applyNumberFormat="1" applyFont="1" applyFill="1" applyAlignment="1" applyProtection="1">
      <alignment horizontal="right"/>
      <protection/>
    </xf>
    <xf numFmtId="3" fontId="4" fillId="0" borderId="0" xfId="62" applyNumberFormat="1" applyFont="1" applyFill="1" applyAlignment="1" applyProtection="1">
      <alignment horizontal="right"/>
      <protection/>
    </xf>
    <xf numFmtId="174" fontId="4" fillId="0" borderId="0" xfId="62" applyNumberFormat="1" applyFont="1" applyFill="1" applyAlignment="1" applyProtection="1">
      <alignment horizontal="right"/>
      <protection/>
    </xf>
    <xf numFmtId="174" fontId="4" fillId="0" borderId="0" xfId="62" applyNumberFormat="1" applyFont="1" applyFill="1" applyAlignment="1" applyProtection="1">
      <alignment horizontal="right"/>
      <protection/>
    </xf>
    <xf numFmtId="0" fontId="35" fillId="0" borderId="0" xfId="0" applyFont="1" applyFill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0" fontId="34" fillId="0" borderId="0" xfId="62" applyFont="1" applyFill="1" applyBorder="1" applyAlignment="1" applyProtection="1">
      <alignment wrapText="1"/>
      <protection/>
    </xf>
    <xf numFmtId="175" fontId="5" fillId="0" borderId="0" xfId="62" applyNumberFormat="1" applyFont="1" applyFill="1" applyAlignment="1" applyProtection="1">
      <alignment horizontal="center" vertical="center"/>
      <protection/>
    </xf>
    <xf numFmtId="174" fontId="34" fillId="0" borderId="0" xfId="62" applyNumberFormat="1" applyFont="1" applyFill="1" applyAlignment="1" applyProtection="1">
      <alignment horizontal="right"/>
      <protection/>
    </xf>
    <xf numFmtId="1" fontId="34" fillId="0" borderId="0" xfId="62" applyNumberFormat="1" applyFont="1" applyFill="1" applyAlignment="1" applyProtection="1">
      <alignment horizontal="right"/>
      <protection/>
    </xf>
    <xf numFmtId="175" fontId="34" fillId="0" borderId="0" xfId="62" applyNumberFormat="1" applyFont="1" applyFill="1" applyAlignment="1" applyProtection="1">
      <alignment horizontal="right"/>
      <protection/>
    </xf>
    <xf numFmtId="3" fontId="34" fillId="0" borderId="0" xfId="62" applyNumberFormat="1" applyFont="1" applyFill="1" applyAlignment="1" applyProtection="1">
      <alignment horizontal="right"/>
      <protection/>
    </xf>
    <xf numFmtId="174" fontId="34" fillId="0" borderId="0" xfId="62" applyNumberFormat="1" applyFont="1" applyFill="1" applyAlignment="1" applyProtection="1">
      <alignment horizontal="right"/>
      <protection/>
    </xf>
    <xf numFmtId="174" fontId="34" fillId="0" borderId="0" xfId="62" applyNumberFormat="1" applyFont="1" applyFill="1" applyProtection="1">
      <alignment/>
      <protection/>
    </xf>
    <xf numFmtId="0" fontId="5" fillId="0" borderId="0" xfId="62" applyFont="1" applyFill="1" applyAlignment="1" applyProtection="1">
      <alignment/>
      <protection/>
    </xf>
    <xf numFmtId="0" fontId="5" fillId="0" borderId="0" xfId="62" applyFont="1" applyFill="1" applyAlignment="1" applyProtection="1">
      <alignment horizontal="left" vertical="center"/>
      <protection/>
    </xf>
    <xf numFmtId="175" fontId="5" fillId="0" borderId="0" xfId="62" applyNumberFormat="1" applyFont="1" applyFill="1" applyAlignment="1" applyProtection="1">
      <alignment horizontal="right" vertical="center"/>
      <protection/>
    </xf>
    <xf numFmtId="174" fontId="34" fillId="0" borderId="0" xfId="62" applyNumberFormat="1" applyFont="1" applyFill="1" applyAlignment="1" applyProtection="1">
      <alignment horizontal="right" vertical="center"/>
      <protection/>
    </xf>
    <xf numFmtId="1" fontId="34" fillId="0" borderId="0" xfId="62" applyNumberFormat="1" applyFont="1" applyFill="1" applyAlignment="1" applyProtection="1">
      <alignment horizontal="right" vertical="center"/>
      <protection/>
    </xf>
    <xf numFmtId="175" fontId="34" fillId="0" borderId="0" xfId="62" applyNumberFormat="1" applyFont="1" applyFill="1" applyAlignment="1" applyProtection="1">
      <alignment horizontal="right" vertical="center"/>
      <protection/>
    </xf>
    <xf numFmtId="3" fontId="34" fillId="0" borderId="0" xfId="62" applyNumberFormat="1" applyFont="1" applyFill="1" applyAlignment="1" applyProtection="1">
      <alignment horizontal="right" vertical="center"/>
      <protection/>
    </xf>
    <xf numFmtId="174" fontId="34" fillId="0" borderId="0" xfId="62" applyNumberFormat="1" applyFont="1" applyFill="1" applyAlignment="1" applyProtection="1">
      <alignment horizontal="right" vertical="center"/>
      <protection/>
    </xf>
    <xf numFmtId="0" fontId="6" fillId="0" borderId="0" xfId="62" applyFont="1" applyFill="1" applyAlignment="1" applyProtection="1">
      <alignment horizontal="center"/>
      <protection/>
    </xf>
    <xf numFmtId="0" fontId="6" fillId="0" borderId="0" xfId="62" applyFont="1" applyFill="1" applyAlignment="1" applyProtection="1">
      <alignment horizontal="center" vertical="center"/>
      <protection/>
    </xf>
    <xf numFmtId="175" fontId="6" fillId="0" borderId="0" xfId="62" applyNumberFormat="1" applyFont="1" applyFill="1" applyAlignment="1" applyProtection="1">
      <alignment horizontal="right" vertical="center"/>
      <protection/>
    </xf>
    <xf numFmtId="174" fontId="4" fillId="0" borderId="0" xfId="62" applyNumberFormat="1" applyFont="1" applyFill="1" applyAlignment="1" applyProtection="1">
      <alignment horizontal="right" vertical="center"/>
      <protection/>
    </xf>
    <xf numFmtId="1" fontId="4" fillId="0" borderId="0" xfId="62" applyNumberFormat="1" applyFont="1" applyFill="1" applyAlignment="1" applyProtection="1">
      <alignment horizontal="right" vertical="center"/>
      <protection/>
    </xf>
    <xf numFmtId="175" fontId="4" fillId="0" borderId="0" xfId="62" applyNumberFormat="1" applyFont="1" applyFill="1" applyAlignment="1" applyProtection="1">
      <alignment horizontal="right" vertical="center"/>
      <protection/>
    </xf>
    <xf numFmtId="3" fontId="4" fillId="0" borderId="0" xfId="62" applyNumberFormat="1" applyFont="1" applyFill="1" applyAlignment="1" applyProtection="1">
      <alignment horizontal="right" vertical="center"/>
      <protection/>
    </xf>
    <xf numFmtId="174" fontId="4" fillId="0" borderId="0" xfId="62" applyNumberFormat="1" applyFont="1" applyFill="1" applyAlignment="1" applyProtection="1">
      <alignment horizontal="right" vertical="center"/>
      <protection/>
    </xf>
    <xf numFmtId="0" fontId="4" fillId="15" borderId="11" xfId="62" applyFont="1" applyFill="1" applyBorder="1" applyAlignment="1" applyProtection="1">
      <alignment horizontal="center"/>
      <protection/>
    </xf>
    <xf numFmtId="0" fontId="6" fillId="0" borderId="11" xfId="62" applyFont="1" applyFill="1" applyBorder="1" applyAlignment="1" applyProtection="1">
      <alignment horizontal="center" wrapText="1"/>
      <protection/>
    </xf>
    <xf numFmtId="0" fontId="4" fillId="15" borderId="15" xfId="62" applyFont="1" applyFill="1" applyBorder="1" applyAlignment="1" applyProtection="1">
      <alignment horizontal="center"/>
      <protection/>
    </xf>
    <xf numFmtId="0" fontId="6" fillId="0" borderId="15" xfId="62" applyFont="1" applyFill="1" applyBorder="1" applyAlignment="1" applyProtection="1">
      <alignment horizontal="center" wrapText="1"/>
      <protection/>
    </xf>
    <xf numFmtId="0" fontId="6" fillId="15" borderId="15" xfId="62" applyFont="1" applyFill="1" applyBorder="1" applyAlignment="1" applyProtection="1">
      <alignment horizontal="center"/>
      <protection/>
    </xf>
    <xf numFmtId="0" fontId="6" fillId="15" borderId="19" xfId="62" applyFont="1" applyFill="1" applyBorder="1" applyAlignment="1" applyProtection="1">
      <alignment horizontal="center"/>
      <protection/>
    </xf>
    <xf numFmtId="0" fontId="6" fillId="0" borderId="19" xfId="62" applyFont="1" applyFill="1" applyBorder="1" applyAlignment="1" applyProtection="1">
      <alignment horizontal="center" wrapText="1"/>
      <protection/>
    </xf>
    <xf numFmtId="0" fontId="6" fillId="18" borderId="11" xfId="0" applyFont="1" applyFill="1" applyBorder="1" applyAlignment="1" applyProtection="1">
      <alignment horizontal="center"/>
      <protection/>
    </xf>
    <xf numFmtId="0" fontId="6" fillId="18" borderId="11" xfId="0" applyFont="1" applyFill="1" applyBorder="1" applyAlignment="1" applyProtection="1">
      <alignment horizontal="left" wrapText="1"/>
      <protection/>
    </xf>
    <xf numFmtId="175" fontId="6" fillId="18" borderId="15" xfId="62" applyNumberFormat="1" applyFont="1" applyFill="1" applyBorder="1" applyAlignment="1" applyProtection="1">
      <alignment horizontal="right"/>
      <protection/>
    </xf>
    <xf numFmtId="3" fontId="6" fillId="18" borderId="15" xfId="0" applyNumberFormat="1" applyFont="1" applyFill="1" applyBorder="1" applyAlignment="1" applyProtection="1">
      <alignment horizontal="right"/>
      <protection/>
    </xf>
    <xf numFmtId="175" fontId="6" fillId="18" borderId="10" xfId="74" applyNumberFormat="1" applyFont="1" applyFill="1" applyBorder="1" applyAlignment="1" applyProtection="1">
      <alignment horizontal="right" wrapText="1"/>
      <protection/>
    </xf>
    <xf numFmtId="3" fontId="6" fillId="18" borderId="38" xfId="62" applyNumberFormat="1" applyFont="1" applyFill="1" applyBorder="1" applyAlignment="1" applyProtection="1">
      <alignment horizontal="right"/>
      <protection/>
    </xf>
    <xf numFmtId="179" fontId="6" fillId="18" borderId="19" xfId="62" applyNumberFormat="1" applyFont="1" applyFill="1" applyBorder="1" applyAlignment="1" applyProtection="1">
      <alignment horizontal="right"/>
      <protection/>
    </xf>
    <xf numFmtId="179" fontId="6" fillId="18" borderId="19" xfId="0" applyNumberFormat="1" applyFont="1" applyFill="1" applyBorder="1" applyAlignment="1" applyProtection="1">
      <alignment horizontal="right"/>
      <protection/>
    </xf>
    <xf numFmtId="179" fontId="6" fillId="25" borderId="29" xfId="62" applyNumberFormat="1" applyFont="1" applyFill="1" applyBorder="1" applyAlignment="1" applyProtection="1">
      <alignment horizontal="right"/>
      <protection/>
    </xf>
    <xf numFmtId="175" fontId="6" fillId="26" borderId="10" xfId="62" applyNumberFormat="1" applyFont="1" applyFill="1" applyBorder="1" applyProtection="1">
      <alignment/>
      <protection/>
    </xf>
    <xf numFmtId="3" fontId="6" fillId="18" borderId="19" xfId="0" applyNumberFormat="1" applyFont="1" applyFill="1" applyBorder="1" applyAlignment="1" applyProtection="1">
      <alignment horizontal="right"/>
      <protection/>
    </xf>
    <xf numFmtId="175" fontId="4" fillId="0" borderId="0" xfId="62" applyNumberFormat="1" applyFont="1" applyFill="1" applyProtection="1">
      <alignment/>
      <protection locked="0"/>
    </xf>
    <xf numFmtId="2" fontId="4" fillId="0" borderId="0" xfId="62" applyNumberFormat="1" applyFont="1" applyFill="1" applyProtection="1">
      <alignment/>
      <protection locked="0"/>
    </xf>
    <xf numFmtId="175" fontId="4" fillId="15" borderId="10" xfId="0" applyNumberFormat="1" applyFont="1" applyFill="1" applyBorder="1" applyAlignment="1" applyProtection="1">
      <alignment horizontal="right"/>
      <protection/>
    </xf>
    <xf numFmtId="3" fontId="6" fillId="15" borderId="10" xfId="0" applyNumberFormat="1" applyFont="1" applyFill="1" applyBorder="1" applyAlignment="1" applyProtection="1">
      <alignment horizontal="right"/>
      <protection/>
    </xf>
    <xf numFmtId="175" fontId="6" fillId="15" borderId="10" xfId="74" applyNumberFormat="1" applyFont="1" applyFill="1" applyBorder="1" applyAlignment="1" applyProtection="1">
      <alignment horizontal="right" wrapText="1"/>
      <protection/>
    </xf>
    <xf numFmtId="175" fontId="6" fillId="23" borderId="10" xfId="74" applyNumberFormat="1" applyFont="1" applyFill="1" applyBorder="1" applyAlignment="1" applyProtection="1">
      <alignment horizontal="right" wrapText="1"/>
      <protection/>
    </xf>
    <xf numFmtId="3" fontId="6" fillId="15" borderId="10" xfId="62" applyNumberFormat="1" applyFont="1" applyFill="1" applyBorder="1" applyAlignment="1" applyProtection="1">
      <alignment horizontal="right"/>
      <protection/>
    </xf>
    <xf numFmtId="179" fontId="4" fillId="7" borderId="34" xfId="0" applyNumberFormat="1" applyFont="1" applyFill="1" applyBorder="1" applyAlignment="1" applyProtection="1">
      <alignment horizontal="right"/>
      <protection locked="0"/>
    </xf>
    <xf numFmtId="179" fontId="4" fillId="7" borderId="10" xfId="0" applyNumberFormat="1" applyFont="1" applyFill="1" applyBorder="1" applyAlignment="1" applyProtection="1">
      <alignment horizontal="right"/>
      <protection locked="0"/>
    </xf>
    <xf numFmtId="179" fontId="4" fillId="27" borderId="37" xfId="0" applyNumberFormat="1" applyFont="1" applyFill="1" applyBorder="1" applyAlignment="1" applyProtection="1">
      <alignment horizontal="right"/>
      <protection locked="0"/>
    </xf>
    <xf numFmtId="0" fontId="37" fillId="0" borderId="10" xfId="0" applyFont="1" applyFill="1" applyBorder="1" applyAlignment="1" applyProtection="1">
      <alignment horizontal="center"/>
      <protection/>
    </xf>
    <xf numFmtId="0" fontId="37" fillId="15" borderId="10" xfId="0" applyFont="1" applyFill="1" applyBorder="1" applyAlignment="1" applyProtection="1">
      <alignment vertical="top" wrapText="1"/>
      <protection/>
    </xf>
    <xf numFmtId="175" fontId="37" fillId="15" borderId="10" xfId="0" applyNumberFormat="1" applyFont="1" applyFill="1" applyBorder="1" applyAlignment="1" applyProtection="1">
      <alignment horizontal="right"/>
      <protection/>
    </xf>
    <xf numFmtId="3" fontId="38" fillId="15" borderId="10" xfId="0" applyNumberFormat="1" applyFont="1" applyFill="1" applyBorder="1" applyAlignment="1" applyProtection="1">
      <alignment horizontal="right"/>
      <protection/>
    </xf>
    <xf numFmtId="179" fontId="37" fillId="7" borderId="34" xfId="0" applyNumberFormat="1" applyFont="1" applyFill="1" applyBorder="1" applyAlignment="1" applyProtection="1">
      <alignment horizontal="right"/>
      <protection locked="0"/>
    </xf>
    <xf numFmtId="179" fontId="37" fillId="7" borderId="10" xfId="0" applyNumberFormat="1" applyFont="1" applyFill="1" applyBorder="1" applyAlignment="1" applyProtection="1">
      <alignment horizontal="right"/>
      <protection locked="0"/>
    </xf>
    <xf numFmtId="179" fontId="4" fillId="7" borderId="10" xfId="0" applyNumberFormat="1" applyFont="1" applyFill="1" applyBorder="1" applyAlignment="1" applyProtection="1">
      <alignment horizontal="right"/>
      <protection locked="0"/>
    </xf>
    <xf numFmtId="179" fontId="37" fillId="27" borderId="37" xfId="0" applyNumberFormat="1" applyFont="1" applyFill="1" applyBorder="1" applyAlignment="1" applyProtection="1">
      <alignment horizontal="right"/>
      <protection locked="0"/>
    </xf>
    <xf numFmtId="175" fontId="38" fillId="26" borderId="10" xfId="62" applyNumberFormat="1" applyFont="1" applyFill="1" applyBorder="1" applyProtection="1">
      <alignment/>
      <protection/>
    </xf>
    <xf numFmtId="0" fontId="37" fillId="0" borderId="0" xfId="62" applyFont="1" applyFill="1" applyProtection="1">
      <alignment/>
      <protection locked="0"/>
    </xf>
    <xf numFmtId="175" fontId="37" fillId="0" borderId="0" xfId="62" applyNumberFormat="1" applyFont="1" applyFill="1" applyProtection="1">
      <alignment/>
      <protection locked="0"/>
    </xf>
    <xf numFmtId="2" fontId="37" fillId="0" borderId="0" xfId="62" applyNumberFormat="1" applyFont="1" applyFill="1" applyProtection="1">
      <alignment/>
      <protection locked="0"/>
    </xf>
    <xf numFmtId="0" fontId="37" fillId="0" borderId="10" xfId="0" applyFont="1" applyFill="1" applyBorder="1" applyAlignment="1" applyProtection="1">
      <alignment horizontal="center" wrapText="1"/>
      <protection/>
    </xf>
    <xf numFmtId="0" fontId="37" fillId="15" borderId="10" xfId="0" applyFont="1" applyFill="1" applyBorder="1" applyAlignment="1" applyProtection="1">
      <alignment horizontal="justify" wrapText="1"/>
      <protection/>
    </xf>
    <xf numFmtId="0" fontId="4" fillId="0" borderId="19" xfId="0" applyFont="1" applyBorder="1" applyAlignment="1" applyProtection="1">
      <alignment horizontal="justify" wrapText="1"/>
      <protection/>
    </xf>
    <xf numFmtId="0" fontId="4" fillId="23" borderId="19" xfId="0" applyFont="1" applyFill="1" applyBorder="1" applyAlignment="1" applyProtection="1">
      <alignment horizontal="justify" wrapText="1"/>
      <protection/>
    </xf>
    <xf numFmtId="175" fontId="4" fillId="23" borderId="10" xfId="0" applyNumberFormat="1" applyFont="1" applyFill="1" applyBorder="1" applyAlignment="1" applyProtection="1">
      <alignment horizontal="right"/>
      <protection/>
    </xf>
    <xf numFmtId="3" fontId="6" fillId="23" borderId="10" xfId="0" applyNumberFormat="1" applyFont="1" applyFill="1" applyBorder="1" applyAlignment="1" applyProtection="1">
      <alignment horizontal="right"/>
      <protection/>
    </xf>
    <xf numFmtId="0" fontId="4" fillId="23" borderId="10" xfId="0" applyFont="1" applyFill="1" applyBorder="1" applyAlignment="1" applyProtection="1">
      <alignment horizontal="justify" wrapText="1"/>
      <protection/>
    </xf>
    <xf numFmtId="175" fontId="6" fillId="18" borderId="10" xfId="62" applyNumberFormat="1" applyFont="1" applyFill="1" applyBorder="1" applyAlignment="1" applyProtection="1">
      <alignment horizontal="right"/>
      <protection/>
    </xf>
    <xf numFmtId="3" fontId="6" fillId="18" borderId="10" xfId="0" applyNumberFormat="1" applyFont="1" applyFill="1" applyBorder="1" applyAlignment="1" applyProtection="1">
      <alignment horizontal="right"/>
      <protection/>
    </xf>
    <xf numFmtId="175" fontId="6" fillId="18" borderId="15" xfId="74" applyNumberFormat="1" applyFont="1" applyFill="1" applyBorder="1" applyAlignment="1" applyProtection="1">
      <alignment horizontal="right" wrapText="1"/>
      <protection/>
    </xf>
    <xf numFmtId="175" fontId="6" fillId="26" borderId="10" xfId="74" applyNumberFormat="1" applyFont="1" applyFill="1" applyBorder="1" applyAlignment="1" applyProtection="1">
      <alignment horizontal="right" wrapText="1"/>
      <protection/>
    </xf>
    <xf numFmtId="3" fontId="6" fillId="26" borderId="10" xfId="62" applyNumberFormat="1" applyFont="1" applyFill="1" applyBorder="1" applyAlignment="1" applyProtection="1">
      <alignment horizontal="right"/>
      <protection/>
    </xf>
    <xf numFmtId="179" fontId="6" fillId="18" borderId="10" xfId="62" applyNumberFormat="1" applyFont="1" applyFill="1" applyBorder="1" applyAlignment="1" applyProtection="1">
      <alignment horizontal="right"/>
      <protection/>
    </xf>
    <xf numFmtId="179" fontId="6" fillId="25" borderId="37" xfId="62" applyNumberFormat="1" applyFont="1" applyFill="1" applyBorder="1" applyAlignment="1" applyProtection="1">
      <alignment horizontal="right"/>
      <protection/>
    </xf>
    <xf numFmtId="0" fontId="6" fillId="23" borderId="10" xfId="0" applyFont="1" applyFill="1" applyBorder="1" applyAlignment="1" applyProtection="1">
      <alignment horizontal="center"/>
      <protection/>
    </xf>
    <xf numFmtId="0" fontId="6" fillId="23" borderId="10" xfId="0" applyFont="1" applyFill="1" applyBorder="1" applyAlignment="1" applyProtection="1">
      <alignment horizontal="left" wrapText="1"/>
      <protection/>
    </xf>
    <xf numFmtId="175" fontId="6" fillId="23" borderId="10" xfId="62" applyNumberFormat="1" applyFont="1" applyFill="1" applyBorder="1" applyProtection="1">
      <alignment/>
      <protection/>
    </xf>
    <xf numFmtId="3" fontId="6" fillId="23" borderId="10" xfId="62" applyNumberFormat="1" applyFont="1" applyFill="1" applyBorder="1" applyAlignment="1" applyProtection="1">
      <alignment horizontal="right"/>
      <protection/>
    </xf>
    <xf numFmtId="179" fontId="6" fillId="18" borderId="34" xfId="62" applyNumberFormat="1" applyFont="1" applyFill="1" applyBorder="1" applyProtection="1">
      <alignment/>
      <protection/>
    </xf>
    <xf numFmtId="179" fontId="6" fillId="18" borderId="10" xfId="62" applyNumberFormat="1" applyFont="1" applyFill="1" applyBorder="1" applyProtection="1">
      <alignment/>
      <protection/>
    </xf>
    <xf numFmtId="179" fontId="6" fillId="25" borderId="37" xfId="62" applyNumberFormat="1" applyFont="1" applyFill="1" applyBorder="1" applyProtection="1">
      <alignment/>
      <protection/>
    </xf>
    <xf numFmtId="0" fontId="6" fillId="0" borderId="0" xfId="62" applyFont="1" applyFill="1" applyProtection="1">
      <alignment/>
      <protection locked="0"/>
    </xf>
    <xf numFmtId="0" fontId="4" fillId="23" borderId="10" xfId="0" applyNumberFormat="1" applyFont="1" applyFill="1" applyBorder="1" applyAlignment="1" applyProtection="1">
      <alignment horizontal="center"/>
      <protection/>
    </xf>
    <xf numFmtId="0" fontId="4" fillId="23" borderId="10" xfId="0" applyFont="1" applyFill="1" applyBorder="1" applyAlignment="1" applyProtection="1">
      <alignment horizontal="left" wrapText="1"/>
      <protection/>
    </xf>
    <xf numFmtId="175" fontId="4" fillId="23" borderId="10" xfId="62" applyNumberFormat="1" applyFont="1" applyFill="1" applyBorder="1" applyProtection="1">
      <alignment/>
      <protection/>
    </xf>
    <xf numFmtId="179" fontId="4" fillId="26" borderId="34" xfId="62" applyNumberFormat="1" applyFont="1" applyFill="1" applyBorder="1" applyProtection="1">
      <alignment/>
      <protection/>
    </xf>
    <xf numFmtId="179" fontId="4" fillId="26" borderId="10" xfId="62" applyNumberFormat="1" applyFont="1" applyFill="1" applyBorder="1" applyProtection="1">
      <alignment/>
      <protection/>
    </xf>
    <xf numFmtId="179" fontId="4" fillId="25" borderId="37" xfId="62" applyNumberFormat="1" applyFont="1" applyFill="1" applyBorder="1" applyProtection="1">
      <alignment/>
      <protection/>
    </xf>
    <xf numFmtId="174" fontId="4" fillId="23" borderId="10" xfId="0" applyNumberFormat="1" applyFont="1" applyFill="1" applyBorder="1" applyAlignment="1" applyProtection="1">
      <alignment horizontal="right"/>
      <protection/>
    </xf>
    <xf numFmtId="179" fontId="7" fillId="26" borderId="34" xfId="62" applyNumberFormat="1" applyFont="1" applyFill="1" applyBorder="1" applyProtection="1">
      <alignment/>
      <protection/>
    </xf>
    <xf numFmtId="0" fontId="4" fillId="23" borderId="10" xfId="0" applyNumberFormat="1" applyFont="1" applyFill="1" applyBorder="1" applyAlignment="1" applyProtection="1">
      <alignment horizontal="center"/>
      <protection/>
    </xf>
    <xf numFmtId="0" fontId="4" fillId="23" borderId="10" xfId="0" applyFont="1" applyFill="1" applyBorder="1" applyAlignment="1" applyProtection="1">
      <alignment horizontal="left" wrapText="1"/>
      <protection/>
    </xf>
    <xf numFmtId="175" fontId="8" fillId="23" borderId="10" xfId="62" applyNumberFormat="1" applyFont="1" applyFill="1" applyBorder="1" applyProtection="1">
      <alignment/>
      <protection/>
    </xf>
    <xf numFmtId="179" fontId="8" fillId="7" borderId="10" xfId="62" applyNumberFormat="1" applyFont="1" applyFill="1" applyBorder="1" applyProtection="1">
      <alignment/>
      <protection locked="0"/>
    </xf>
    <xf numFmtId="179" fontId="8" fillId="27" borderId="37" xfId="62" applyNumberFormat="1" applyFont="1" applyFill="1" applyBorder="1" applyProtection="1">
      <alignment/>
      <protection locked="0"/>
    </xf>
    <xf numFmtId="0" fontId="4" fillId="23" borderId="10" xfId="0" applyFont="1" applyFill="1" applyBorder="1" applyAlignment="1" applyProtection="1">
      <alignment horizontal="center" wrapText="1"/>
      <protection/>
    </xf>
    <xf numFmtId="179" fontId="8" fillId="7" borderId="34" xfId="62" applyNumberFormat="1" applyFont="1" applyFill="1" applyBorder="1" applyProtection="1">
      <alignment/>
      <protection locked="0"/>
    </xf>
    <xf numFmtId="179" fontId="8" fillId="26" borderId="10" xfId="62" applyNumberFormat="1" applyFont="1" applyFill="1" applyBorder="1" applyProtection="1">
      <alignment/>
      <protection/>
    </xf>
    <xf numFmtId="179" fontId="6" fillId="26" borderId="19" xfId="0" applyNumberFormat="1" applyFont="1" applyFill="1" applyBorder="1" applyAlignment="1" applyProtection="1">
      <alignment horizontal="right"/>
      <protection/>
    </xf>
    <xf numFmtId="179" fontId="7" fillId="25" borderId="39" xfId="62" applyNumberFormat="1" applyFont="1" applyFill="1" applyBorder="1" applyProtection="1">
      <alignment/>
      <protection/>
    </xf>
    <xf numFmtId="179" fontId="4" fillId="7" borderId="34" xfId="62" applyNumberFormat="1" applyFont="1" applyFill="1" applyBorder="1" applyProtection="1">
      <alignment/>
      <protection locked="0"/>
    </xf>
    <xf numFmtId="179" fontId="4" fillId="7" borderId="10" xfId="62" applyNumberFormat="1" applyFont="1" applyFill="1" applyBorder="1" applyProtection="1">
      <alignment/>
      <protection locked="0"/>
    </xf>
    <xf numFmtId="0" fontId="4" fillId="23" borderId="10" xfId="0" applyFont="1" applyFill="1" applyBorder="1" applyAlignment="1" applyProtection="1">
      <alignment horizontal="center"/>
      <protection/>
    </xf>
    <xf numFmtId="179" fontId="6" fillId="25" borderId="39" xfId="62" applyNumberFormat="1" applyFont="1" applyFill="1" applyBorder="1" applyProtection="1">
      <alignment/>
      <protection/>
    </xf>
    <xf numFmtId="0" fontId="4" fillId="23" borderId="10" xfId="0" applyFont="1" applyFill="1" applyBorder="1" applyAlignment="1" applyProtection="1">
      <alignment wrapText="1"/>
      <protection/>
    </xf>
    <xf numFmtId="175" fontId="7" fillId="23" borderId="10" xfId="62" applyNumberFormat="1" applyFont="1" applyFill="1" applyBorder="1" applyProtection="1">
      <alignment/>
      <protection/>
    </xf>
    <xf numFmtId="179" fontId="7" fillId="26" borderId="10" xfId="62" applyNumberFormat="1" applyFont="1" applyFill="1" applyBorder="1" applyProtection="1">
      <alignment/>
      <protection/>
    </xf>
    <xf numFmtId="179" fontId="7" fillId="25" borderId="37" xfId="62" applyNumberFormat="1" applyFont="1" applyFill="1" applyBorder="1" applyProtection="1">
      <alignment/>
      <protection/>
    </xf>
    <xf numFmtId="0" fontId="4" fillId="23" borderId="10" xfId="62" applyFont="1" applyFill="1" applyBorder="1" applyAlignment="1" applyProtection="1">
      <alignment horizontal="center"/>
      <protection/>
    </xf>
    <xf numFmtId="0" fontId="37" fillId="23" borderId="10" xfId="0" applyFont="1" applyFill="1" applyBorder="1" applyAlignment="1" applyProtection="1">
      <alignment wrapText="1"/>
      <protection/>
    </xf>
    <xf numFmtId="179" fontId="4" fillId="25" borderId="39" xfId="62" applyNumberFormat="1" applyFont="1" applyFill="1" applyBorder="1" applyProtection="1">
      <alignment/>
      <protection/>
    </xf>
    <xf numFmtId="0" fontId="4" fillId="23" borderId="10" xfId="0" applyFont="1" applyFill="1" applyBorder="1" applyAlignment="1" applyProtection="1">
      <alignment horizontal="center" vertical="top"/>
      <protection/>
    </xf>
    <xf numFmtId="178" fontId="37" fillId="23" borderId="37" xfId="0" applyNumberFormat="1" applyFont="1" applyFill="1" applyBorder="1" applyAlignment="1" applyProtection="1">
      <alignment horizontal="left" wrapText="1"/>
      <protection/>
    </xf>
    <xf numFmtId="179" fontId="4" fillId="27" borderId="39" xfId="62" applyNumberFormat="1" applyFont="1" applyFill="1" applyBorder="1" applyProtection="1">
      <alignment/>
      <protection locked="0"/>
    </xf>
    <xf numFmtId="179" fontId="4" fillId="27" borderId="37" xfId="62" applyNumberFormat="1" applyFont="1" applyFill="1" applyBorder="1" applyProtection="1">
      <alignment/>
      <protection locked="0"/>
    </xf>
    <xf numFmtId="179" fontId="6" fillId="18" borderId="10" xfId="0" applyNumberFormat="1" applyFont="1" applyFill="1" applyBorder="1" applyAlignment="1" applyProtection="1">
      <alignment horizontal="right"/>
      <protection/>
    </xf>
    <xf numFmtId="179" fontId="6" fillId="25" borderId="37" xfId="0" applyNumberFormat="1" applyFont="1" applyFill="1" applyBorder="1" applyAlignment="1" applyProtection="1">
      <alignment horizontal="right"/>
      <protection/>
    </xf>
    <xf numFmtId="0" fontId="6" fillId="23" borderId="10" xfId="62" applyFont="1" applyFill="1" applyBorder="1" applyAlignment="1" applyProtection="1">
      <alignment horizontal="center"/>
      <protection/>
    </xf>
    <xf numFmtId="0" fontId="4" fillId="23" borderId="10" xfId="62" applyFont="1" applyFill="1" applyBorder="1" applyAlignment="1" applyProtection="1">
      <alignment horizontal="center"/>
      <protection/>
    </xf>
    <xf numFmtId="174" fontId="4" fillId="23" borderId="10" xfId="62" applyNumberFormat="1" applyFont="1" applyFill="1" applyBorder="1" applyAlignment="1" applyProtection="1">
      <alignment/>
      <protection/>
    </xf>
    <xf numFmtId="179" fontId="6" fillId="7" borderId="10" xfId="62" applyNumberFormat="1" applyFont="1" applyFill="1" applyBorder="1" applyProtection="1">
      <alignment/>
      <protection locked="0"/>
    </xf>
    <xf numFmtId="179" fontId="6" fillId="27" borderId="37" xfId="62" applyNumberFormat="1" applyFont="1" applyFill="1" applyBorder="1" applyProtection="1">
      <alignment/>
      <protection locked="0"/>
    </xf>
    <xf numFmtId="179" fontId="6" fillId="7" borderId="34" xfId="62" applyNumberFormat="1" applyFont="1" applyFill="1" applyBorder="1" applyProtection="1">
      <alignment/>
      <protection locked="0"/>
    </xf>
    <xf numFmtId="0" fontId="4" fillId="23" borderId="10" xfId="33" applyFont="1" applyFill="1" applyBorder="1" applyAlignment="1" applyProtection="1">
      <alignment horizontal="left" wrapText="1"/>
      <protection/>
    </xf>
    <xf numFmtId="49" fontId="6" fillId="23" borderId="10" xfId="0" applyNumberFormat="1" applyFont="1" applyFill="1" applyBorder="1" applyAlignment="1" applyProtection="1">
      <alignment horizontal="center"/>
      <protection/>
    </xf>
    <xf numFmtId="49" fontId="4" fillId="23" borderId="10" xfId="0" applyNumberFormat="1" applyFont="1" applyFill="1" applyBorder="1" applyAlignment="1" applyProtection="1">
      <alignment horizontal="center"/>
      <protection/>
    </xf>
    <xf numFmtId="0" fontId="4" fillId="23" borderId="10" xfId="0" applyFont="1" applyFill="1" applyBorder="1" applyAlignment="1" applyProtection="1">
      <alignment horizontal="center" vertical="top"/>
      <protection/>
    </xf>
    <xf numFmtId="0" fontId="4" fillId="23" borderId="10" xfId="56" applyFont="1" applyFill="1" applyBorder="1" applyAlignment="1" applyProtection="1">
      <alignment vertical="top" wrapText="1"/>
      <protection/>
    </xf>
    <xf numFmtId="175" fontId="4" fillId="23" borderId="10" xfId="62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49" fontId="4" fillId="23" borderId="10" xfId="0" applyNumberFormat="1" applyFont="1" applyFill="1" applyBorder="1" applyAlignment="1" applyProtection="1">
      <alignment horizontal="right"/>
      <protection/>
    </xf>
    <xf numFmtId="0" fontId="4" fillId="18" borderId="0" xfId="62" applyFont="1" applyFill="1" applyProtection="1">
      <alignment/>
      <protection locked="0"/>
    </xf>
    <xf numFmtId="0" fontId="6" fillId="23" borderId="10" xfId="0" applyNumberFormat="1" applyFont="1" applyFill="1" applyBorder="1" applyAlignment="1" applyProtection="1">
      <alignment horizontal="left" wrapText="1"/>
      <protection/>
    </xf>
    <xf numFmtId="175" fontId="4" fillId="23" borderId="12" xfId="62" applyNumberFormat="1" applyFont="1" applyFill="1" applyBorder="1" applyProtection="1">
      <alignment/>
      <protection/>
    </xf>
    <xf numFmtId="179" fontId="4" fillId="7" borderId="12" xfId="62" applyNumberFormat="1" applyFont="1" applyFill="1" applyBorder="1" applyProtection="1">
      <alignment/>
      <protection locked="0"/>
    </xf>
    <xf numFmtId="179" fontId="4" fillId="26" borderId="12" xfId="62" applyNumberFormat="1" applyFont="1" applyFill="1" applyBorder="1" applyProtection="1">
      <alignment/>
      <protection/>
    </xf>
    <xf numFmtId="0" fontId="4" fillId="18" borderId="40" xfId="62" applyFont="1" applyFill="1" applyBorder="1" applyAlignment="1" applyProtection="1">
      <alignment horizontal="center"/>
      <protection/>
    </xf>
    <xf numFmtId="0" fontId="6" fillId="18" borderId="40" xfId="62" applyFont="1" applyFill="1" applyBorder="1" applyAlignment="1" applyProtection="1">
      <alignment horizontal="center"/>
      <protection/>
    </xf>
    <xf numFmtId="175" fontId="6" fillId="18" borderId="41" xfId="62" applyNumberFormat="1" applyFont="1" applyFill="1" applyBorder="1" applyAlignment="1" applyProtection="1">
      <alignment horizontal="right"/>
      <protection/>
    </xf>
    <xf numFmtId="3" fontId="6" fillId="18" borderId="42" xfId="0" applyNumberFormat="1" applyFont="1" applyFill="1" applyBorder="1" applyAlignment="1" applyProtection="1">
      <alignment horizontal="right"/>
      <protection/>
    </xf>
    <xf numFmtId="179" fontId="6" fillId="18" borderId="41" xfId="62" applyNumberFormat="1" applyFont="1" applyFill="1" applyBorder="1" applyAlignment="1" applyProtection="1">
      <alignment horizontal="right"/>
      <protection/>
    </xf>
    <xf numFmtId="179" fontId="6" fillId="25" borderId="43" xfId="62" applyNumberFormat="1" applyFont="1" applyFill="1" applyBorder="1" applyAlignment="1" applyProtection="1">
      <alignment horizontal="right"/>
      <protection/>
    </xf>
    <xf numFmtId="175" fontId="4" fillId="0" borderId="0" xfId="62" applyNumberFormat="1" applyFont="1" applyFill="1" applyProtection="1">
      <alignment/>
      <protection locked="0"/>
    </xf>
    <xf numFmtId="0" fontId="4" fillId="15" borderId="0" xfId="62" applyFont="1" applyFill="1" applyBorder="1" applyAlignment="1" applyProtection="1">
      <alignment horizontal="center"/>
      <protection/>
    </xf>
    <xf numFmtId="0" fontId="6" fillId="15" borderId="0" xfId="62" applyFont="1" applyFill="1" applyBorder="1" applyAlignment="1" applyProtection="1">
      <alignment horizontal="center"/>
      <protection/>
    </xf>
    <xf numFmtId="175" fontId="6" fillId="15" borderId="0" xfId="62" applyNumberFormat="1" applyFont="1" applyFill="1" applyBorder="1" applyAlignment="1" applyProtection="1">
      <alignment horizontal="right"/>
      <protection/>
    </xf>
    <xf numFmtId="3" fontId="6" fillId="15" borderId="0" xfId="0" applyNumberFormat="1" applyFont="1" applyFill="1" applyBorder="1" applyAlignment="1" applyProtection="1">
      <alignment horizontal="right"/>
      <protection/>
    </xf>
    <xf numFmtId="175" fontId="6" fillId="15" borderId="0" xfId="0" applyNumberFormat="1" applyFont="1" applyFill="1" applyBorder="1" applyAlignment="1" applyProtection="1">
      <alignment horizontal="right"/>
      <protection/>
    </xf>
    <xf numFmtId="175" fontId="6" fillId="28" borderId="0" xfId="62" applyNumberFormat="1" applyFont="1" applyFill="1" applyBorder="1" applyAlignment="1" applyProtection="1">
      <alignment horizontal="right"/>
      <protection/>
    </xf>
    <xf numFmtId="175" fontId="4" fillId="15" borderId="0" xfId="62" applyNumberFormat="1" applyFont="1" applyFill="1" applyProtection="1">
      <alignment/>
      <protection locked="0"/>
    </xf>
    <xf numFmtId="0" fontId="4" fillId="0" borderId="0" xfId="63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/>
      <protection/>
    </xf>
    <xf numFmtId="175" fontId="4" fillId="0" borderId="0" xfId="63" applyNumberFormat="1" applyFont="1" applyFill="1" applyProtection="1">
      <alignment/>
      <protection/>
    </xf>
    <xf numFmtId="0" fontId="6" fillId="0" borderId="0" xfId="63" applyFont="1" applyFill="1" applyAlignment="1" applyProtection="1">
      <alignment horizontal="center"/>
      <protection/>
    </xf>
    <xf numFmtId="0" fontId="4" fillId="0" borderId="0" xfId="63" applyFont="1" applyFill="1" applyProtection="1">
      <alignment/>
      <protection/>
    </xf>
    <xf numFmtId="174" fontId="4" fillId="0" borderId="0" xfId="63" applyNumberFormat="1" applyFont="1" applyFill="1" applyProtection="1">
      <alignment/>
      <protection/>
    </xf>
    <xf numFmtId="3" fontId="4" fillId="0" borderId="0" xfId="63" applyNumberFormat="1" applyFont="1" applyFill="1" applyProtection="1">
      <alignment/>
      <protection/>
    </xf>
    <xf numFmtId="174" fontId="4" fillId="0" borderId="0" xfId="63" applyNumberFormat="1" applyFont="1" applyFill="1" applyProtection="1">
      <alignment/>
      <protection/>
    </xf>
    <xf numFmtId="0" fontId="4" fillId="0" borderId="15" xfId="62" applyFont="1" applyFill="1" applyBorder="1" applyAlignment="1" applyProtection="1">
      <alignment wrapText="1"/>
      <protection/>
    </xf>
    <xf numFmtId="0" fontId="6" fillId="18" borderId="10" xfId="0" applyNumberFormat="1" applyFont="1" applyFill="1" applyBorder="1" applyAlignment="1" applyProtection="1">
      <alignment horizontal="left" wrapText="1"/>
      <protection/>
    </xf>
    <xf numFmtId="180" fontId="6" fillId="18" borderId="10" xfId="74" applyNumberFormat="1" applyFont="1" applyFill="1" applyBorder="1" applyAlignment="1" applyProtection="1">
      <alignment/>
      <protection/>
    </xf>
    <xf numFmtId="1" fontId="6" fillId="18" borderId="10" xfId="62" applyNumberFormat="1" applyFont="1" applyFill="1" applyBorder="1" applyProtection="1">
      <alignment/>
      <protection/>
    </xf>
    <xf numFmtId="3" fontId="6" fillId="18" borderId="10" xfId="62" applyNumberFormat="1" applyFont="1" applyFill="1" applyBorder="1" applyProtection="1">
      <alignment/>
      <protection/>
    </xf>
    <xf numFmtId="179" fontId="6" fillId="18" borderId="10" xfId="63" applyNumberFormat="1" applyFont="1" applyFill="1" applyBorder="1" applyProtection="1">
      <alignment/>
      <protection/>
    </xf>
    <xf numFmtId="180" fontId="6" fillId="18" borderId="10" xfId="74" applyNumberFormat="1" applyFont="1" applyFill="1" applyBorder="1" applyAlignment="1" applyProtection="1">
      <alignment/>
      <protection/>
    </xf>
    <xf numFmtId="0" fontId="6" fillId="26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175" fontId="6" fillId="15" borderId="10" xfId="0" applyNumberFormat="1" applyFont="1" applyFill="1" applyBorder="1" applyAlignment="1" applyProtection="1">
      <alignment/>
      <protection/>
    </xf>
    <xf numFmtId="3" fontId="6" fillId="15" borderId="10" xfId="63" applyNumberFormat="1" applyFont="1" applyFill="1" applyBorder="1" applyProtection="1">
      <alignment/>
      <protection/>
    </xf>
    <xf numFmtId="179" fontId="6" fillId="26" borderId="10" xfId="0" applyNumberFormat="1" applyFont="1" applyFill="1" applyBorder="1" applyAlignment="1" applyProtection="1">
      <alignment/>
      <protection/>
    </xf>
    <xf numFmtId="179" fontId="6" fillId="25" borderId="37" xfId="0" applyNumberFormat="1" applyFont="1" applyFill="1" applyBorder="1" applyAlignment="1" applyProtection="1">
      <alignment/>
      <protection/>
    </xf>
    <xf numFmtId="0" fontId="4" fillId="26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175" fontId="4" fillId="15" borderId="10" xfId="0" applyNumberFormat="1" applyFont="1" applyFill="1" applyBorder="1" applyAlignment="1" applyProtection="1">
      <alignment/>
      <protection/>
    </xf>
    <xf numFmtId="179" fontId="4" fillId="26" borderId="10" xfId="0" applyNumberFormat="1" applyFont="1" applyFill="1" applyBorder="1" applyAlignment="1" applyProtection="1">
      <alignment/>
      <protection/>
    </xf>
    <xf numFmtId="179" fontId="4" fillId="25" borderId="37" xfId="0" applyNumberFormat="1" applyFont="1" applyFill="1" applyBorder="1" applyAlignment="1" applyProtection="1">
      <alignment/>
      <protection/>
    </xf>
    <xf numFmtId="0" fontId="4" fillId="15" borderId="1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9" fontId="4" fillId="7" borderId="10" xfId="0" applyNumberFormat="1" applyFont="1" applyFill="1" applyBorder="1" applyAlignment="1" applyProtection="1">
      <alignment/>
      <protection locked="0"/>
    </xf>
    <xf numFmtId="179" fontId="4" fillId="27" borderId="37" xfId="0" applyNumberFormat="1" applyFont="1" applyFill="1" applyBorder="1" applyAlignment="1" applyProtection="1">
      <alignment/>
      <protection locked="0"/>
    </xf>
    <xf numFmtId="180" fontId="6" fillId="0" borderId="10" xfId="74" applyNumberFormat="1" applyFont="1" applyFill="1" applyBorder="1" applyAlignment="1" applyProtection="1">
      <alignment wrapText="1"/>
      <protection/>
    </xf>
    <xf numFmtId="49" fontId="4" fillId="26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175" fontId="4" fillId="15" borderId="10" xfId="63" applyNumberFormat="1" applyFont="1" applyFill="1" applyBorder="1" applyProtection="1">
      <alignment/>
      <protection/>
    </xf>
    <xf numFmtId="179" fontId="6" fillId="26" borderId="10" xfId="63" applyNumberFormat="1" applyFont="1" applyFill="1" applyBorder="1" applyProtection="1">
      <alignment/>
      <protection/>
    </xf>
    <xf numFmtId="179" fontId="6" fillId="7" borderId="10" xfId="0" applyNumberFormat="1" applyFont="1" applyFill="1" applyBorder="1" applyAlignment="1" applyProtection="1">
      <alignment/>
      <protection locked="0"/>
    </xf>
    <xf numFmtId="1" fontId="6" fillId="26" borderId="10" xfId="62" applyNumberFormat="1" applyFont="1" applyFill="1" applyBorder="1" applyProtection="1">
      <alignment/>
      <protection/>
    </xf>
    <xf numFmtId="49" fontId="6" fillId="26" borderId="10" xfId="0" applyNumberFormat="1" applyFont="1" applyFill="1" applyBorder="1" applyAlignment="1" applyProtection="1">
      <alignment horizontal="center"/>
      <protection/>
    </xf>
    <xf numFmtId="0" fontId="6" fillId="15" borderId="10" xfId="57" applyFont="1" applyFill="1" applyBorder="1" applyAlignment="1" applyProtection="1">
      <alignment wrapText="1"/>
      <protection/>
    </xf>
    <xf numFmtId="179" fontId="6" fillId="25" borderId="37" xfId="63" applyNumberFormat="1" applyFont="1" applyFill="1" applyBorder="1" applyProtection="1">
      <alignment/>
      <protection/>
    </xf>
    <xf numFmtId="0" fontId="4" fillId="15" borderId="10" xfId="57" applyFont="1" applyFill="1" applyBorder="1" applyAlignment="1" applyProtection="1">
      <alignment wrapText="1"/>
      <protection/>
    </xf>
    <xf numFmtId="180" fontId="4" fillId="0" borderId="10" xfId="74" applyNumberFormat="1" applyFont="1" applyFill="1" applyBorder="1" applyAlignment="1" applyProtection="1">
      <alignment wrapText="1"/>
      <protection/>
    </xf>
    <xf numFmtId="179" fontId="4" fillId="18" borderId="10" xfId="63" applyNumberFormat="1" applyFont="1" applyFill="1" applyBorder="1" applyProtection="1">
      <alignment/>
      <protection/>
    </xf>
    <xf numFmtId="179" fontId="4" fillId="25" borderId="37" xfId="63" applyNumberFormat="1" applyFont="1" applyFill="1" applyBorder="1" applyProtection="1">
      <alignment/>
      <protection/>
    </xf>
    <xf numFmtId="0" fontId="4" fillId="0" borderId="0" xfId="62" applyFont="1" applyFill="1" applyBorder="1" applyProtection="1">
      <alignment/>
      <protection locked="0"/>
    </xf>
    <xf numFmtId="181" fontId="4" fillId="0" borderId="10" xfId="74" applyNumberFormat="1" applyFont="1" applyFill="1" applyBorder="1" applyAlignment="1" applyProtection="1">
      <alignment wrapText="1"/>
      <protection/>
    </xf>
    <xf numFmtId="0" fontId="37" fillId="15" borderId="10" xfId="63" applyFont="1" applyFill="1" applyBorder="1" applyAlignment="1" applyProtection="1">
      <alignment wrapText="1"/>
      <protection/>
    </xf>
    <xf numFmtId="0" fontId="38" fillId="0" borderId="10" xfId="57" applyFont="1" applyFill="1" applyBorder="1" applyAlignment="1" applyProtection="1">
      <alignment wrapText="1"/>
      <protection/>
    </xf>
    <xf numFmtId="175" fontId="38" fillId="0" borderId="10" xfId="57" applyNumberFormat="1" applyFont="1" applyFill="1" applyBorder="1" applyAlignment="1" applyProtection="1">
      <alignment wrapText="1"/>
      <protection/>
    </xf>
    <xf numFmtId="179" fontId="38" fillId="26" borderId="10" xfId="57" applyNumberFormat="1" applyFont="1" applyFill="1" applyBorder="1" applyAlignment="1" applyProtection="1">
      <alignment wrapText="1"/>
      <protection/>
    </xf>
    <xf numFmtId="179" fontId="6" fillId="26" borderId="10" xfId="57" applyNumberFormat="1" applyFont="1" applyFill="1" applyBorder="1" applyAlignment="1" applyProtection="1">
      <alignment wrapText="1"/>
      <protection/>
    </xf>
    <xf numFmtId="179" fontId="38" fillId="25" borderId="37" xfId="57" applyNumberFormat="1" applyFont="1" applyFill="1" applyBorder="1" applyAlignment="1" applyProtection="1">
      <alignment wrapText="1"/>
      <protection/>
    </xf>
    <xf numFmtId="175" fontId="38" fillId="18" borderId="10" xfId="57" applyNumberFormat="1" applyFont="1" applyFill="1" applyBorder="1" applyAlignment="1" applyProtection="1">
      <alignment wrapText="1"/>
      <protection/>
    </xf>
    <xf numFmtId="3" fontId="38" fillId="18" borderId="10" xfId="57" applyNumberFormat="1" applyFont="1" applyFill="1" applyBorder="1" applyAlignment="1" applyProtection="1">
      <alignment wrapText="1"/>
      <protection/>
    </xf>
    <xf numFmtId="0" fontId="4" fillId="0" borderId="0" xfId="62" applyFont="1" applyFill="1" applyBorder="1" applyProtection="1">
      <alignment/>
      <protection locked="0"/>
    </xf>
    <xf numFmtId="0" fontId="6" fillId="26" borderId="10" xfId="63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wrapText="1"/>
      <protection/>
    </xf>
    <xf numFmtId="175" fontId="6" fillId="15" borderId="10" xfId="63" applyNumberFormat="1" applyFont="1" applyFill="1" applyBorder="1" applyProtection="1">
      <alignment/>
      <protection/>
    </xf>
    <xf numFmtId="0" fontId="6" fillId="0" borderId="0" xfId="62" applyFont="1" applyFill="1" applyBorder="1" applyProtection="1">
      <alignment/>
      <protection locked="0"/>
    </xf>
    <xf numFmtId="0" fontId="7" fillId="26" borderId="10" xfId="63" applyFont="1" applyFill="1" applyBorder="1" applyAlignment="1" applyProtection="1">
      <alignment horizontal="center"/>
      <protection/>
    </xf>
    <xf numFmtId="0" fontId="7" fillId="0" borderId="10" xfId="63" applyFont="1" applyFill="1" applyBorder="1" applyAlignment="1" applyProtection="1">
      <alignment wrapText="1"/>
      <protection/>
    </xf>
    <xf numFmtId="175" fontId="7" fillId="15" borderId="10" xfId="63" applyNumberFormat="1" applyFont="1" applyFill="1" applyBorder="1" applyAlignment="1" applyProtection="1">
      <alignment/>
      <protection/>
    </xf>
    <xf numFmtId="175" fontId="7" fillId="15" borderId="10" xfId="63" applyNumberFormat="1" applyFont="1" applyFill="1" applyBorder="1" applyAlignment="1" applyProtection="1">
      <alignment horizontal="right"/>
      <protection/>
    </xf>
    <xf numFmtId="179" fontId="7" fillId="18" borderId="10" xfId="63" applyNumberFormat="1" applyFont="1" applyFill="1" applyBorder="1" applyAlignment="1" applyProtection="1">
      <alignment/>
      <protection/>
    </xf>
    <xf numFmtId="179" fontId="7" fillId="18" borderId="10" xfId="63" applyNumberFormat="1" applyFont="1" applyFill="1" applyBorder="1" applyAlignment="1" applyProtection="1">
      <alignment horizontal="right"/>
      <protection/>
    </xf>
    <xf numFmtId="179" fontId="7" fillId="25" borderId="37" xfId="0" applyNumberFormat="1" applyFont="1" applyFill="1" applyBorder="1" applyAlignment="1" applyProtection="1">
      <alignment/>
      <protection/>
    </xf>
    <xf numFmtId="179" fontId="7" fillId="25" borderId="37" xfId="0" applyNumberFormat="1" applyFont="1" applyFill="1" applyBorder="1" applyAlignment="1" applyProtection="1">
      <alignment horizontal="right"/>
      <protection/>
    </xf>
    <xf numFmtId="0" fontId="4" fillId="26" borderId="10" xfId="63" applyFont="1" applyFill="1" applyBorder="1" applyAlignment="1" applyProtection="1">
      <alignment horizontal="center"/>
      <protection/>
    </xf>
    <xf numFmtId="0" fontId="4" fillId="0" borderId="10" xfId="63" applyFont="1" applyFill="1" applyBorder="1" applyAlignment="1" applyProtection="1">
      <alignment wrapText="1"/>
      <protection/>
    </xf>
    <xf numFmtId="175" fontId="4" fillId="15" borderId="10" xfId="63" applyNumberFormat="1" applyFont="1" applyFill="1" applyBorder="1" applyAlignment="1" applyProtection="1">
      <alignment/>
      <protection/>
    </xf>
    <xf numFmtId="175" fontId="4" fillId="15" borderId="10" xfId="63" applyNumberFormat="1" applyFont="1" applyFill="1" applyBorder="1" applyAlignment="1" applyProtection="1">
      <alignment horizontal="right"/>
      <protection/>
    </xf>
    <xf numFmtId="179" fontId="4" fillId="18" borderId="10" xfId="63" applyNumberFormat="1" applyFont="1" applyFill="1" applyBorder="1" applyAlignment="1" applyProtection="1">
      <alignment/>
      <protection/>
    </xf>
    <xf numFmtId="179" fontId="4" fillId="18" borderId="10" xfId="63" applyNumberFormat="1" applyFont="1" applyFill="1" applyBorder="1" applyAlignment="1" applyProtection="1">
      <alignment horizontal="right"/>
      <protection/>
    </xf>
    <xf numFmtId="179" fontId="4" fillId="25" borderId="37" xfId="63" applyNumberFormat="1" applyFont="1" applyFill="1" applyBorder="1" applyAlignment="1" applyProtection="1">
      <alignment horizontal="right"/>
      <protection/>
    </xf>
    <xf numFmtId="0" fontId="4" fillId="26" borderId="10" xfId="63" applyFont="1" applyFill="1" applyBorder="1" applyAlignment="1" applyProtection="1">
      <alignment horizontal="center"/>
      <protection/>
    </xf>
    <xf numFmtId="0" fontId="4" fillId="15" borderId="10" xfId="63" applyFont="1" applyFill="1" applyBorder="1" applyAlignment="1" applyProtection="1">
      <alignment wrapText="1"/>
      <protection/>
    </xf>
    <xf numFmtId="179" fontId="4" fillId="7" borderId="10" xfId="63" applyNumberFormat="1" applyFont="1" applyFill="1" applyBorder="1" applyProtection="1">
      <alignment/>
      <protection locked="0"/>
    </xf>
    <xf numFmtId="179" fontId="4" fillId="27" borderId="37" xfId="63" applyNumberFormat="1" applyFont="1" applyFill="1" applyBorder="1" applyProtection="1">
      <alignment/>
      <protection locked="0"/>
    </xf>
    <xf numFmtId="179" fontId="4" fillId="7" borderId="10" xfId="74" applyNumberFormat="1" applyFont="1" applyFill="1" applyBorder="1" applyAlignment="1" applyProtection="1">
      <alignment horizontal="right"/>
      <protection locked="0"/>
    </xf>
    <xf numFmtId="179" fontId="4" fillId="26" borderId="10" xfId="63" applyNumberFormat="1" applyFont="1" applyFill="1" applyBorder="1" applyProtection="1">
      <alignment/>
      <protection/>
    </xf>
    <xf numFmtId="179" fontId="4" fillId="26" borderId="10" xfId="74" applyNumberFormat="1" applyFont="1" applyFill="1" applyBorder="1" applyAlignment="1" applyProtection="1">
      <alignment horizontal="right"/>
      <protection/>
    </xf>
    <xf numFmtId="179" fontId="4" fillId="25" borderId="37" xfId="0" applyNumberFormat="1" applyFont="1" applyFill="1" applyBorder="1" applyAlignment="1" applyProtection="1">
      <alignment horizontal="right"/>
      <protection/>
    </xf>
    <xf numFmtId="179" fontId="4" fillId="26" borderId="10" xfId="63" applyNumberFormat="1" applyFont="1" applyFill="1" applyBorder="1" applyAlignment="1" applyProtection="1">
      <alignment/>
      <protection/>
    </xf>
    <xf numFmtId="179" fontId="4" fillId="25" borderId="37" xfId="63" applyNumberFormat="1" applyFont="1" applyFill="1" applyBorder="1" applyAlignment="1" applyProtection="1">
      <alignment/>
      <protection/>
    </xf>
    <xf numFmtId="179" fontId="4" fillId="7" borderId="10" xfId="63" applyNumberFormat="1" applyFont="1" applyFill="1" applyBorder="1" applyAlignment="1" applyProtection="1">
      <alignment/>
      <protection locked="0"/>
    </xf>
    <xf numFmtId="49" fontId="48" fillId="0" borderId="0" xfId="57" applyNumberFormat="1" applyFont="1" applyBorder="1" applyAlignment="1" applyProtection="1">
      <alignment/>
      <protection/>
    </xf>
    <xf numFmtId="175" fontId="4" fillId="14" borderId="0" xfId="62" applyNumberFormat="1" applyFont="1" applyFill="1" applyBorder="1" applyAlignment="1" applyProtection="1">
      <alignment wrapText="1"/>
      <protection/>
    </xf>
    <xf numFmtId="176" fontId="4" fillId="14" borderId="0" xfId="62" applyNumberFormat="1" applyFont="1" applyFill="1" applyBorder="1" applyAlignment="1" applyProtection="1">
      <alignment wrapText="1"/>
      <protection locked="0"/>
    </xf>
    <xf numFmtId="176" fontId="4" fillId="29" borderId="0" xfId="62" applyNumberFormat="1" applyFont="1" applyFill="1" applyBorder="1" applyAlignment="1" applyProtection="1">
      <alignment wrapText="1"/>
      <protection locked="0"/>
    </xf>
    <xf numFmtId="176" fontId="4" fillId="14" borderId="0" xfId="62" applyNumberFormat="1" applyFont="1" applyFill="1" applyBorder="1" applyAlignment="1" applyProtection="1">
      <alignment wrapText="1"/>
      <protection/>
    </xf>
    <xf numFmtId="0" fontId="6" fillId="0" borderId="0" xfId="63" applyFont="1" applyFill="1" applyAlignment="1" applyProtection="1">
      <alignment/>
      <protection/>
    </xf>
    <xf numFmtId="0" fontId="6" fillId="0" borderId="0" xfId="63" applyFont="1" applyFill="1" applyProtection="1">
      <alignment/>
      <protection/>
    </xf>
    <xf numFmtId="175" fontId="49" fillId="0" borderId="0" xfId="63" applyNumberFormat="1" applyFont="1" applyFill="1" applyProtection="1">
      <alignment/>
      <protection/>
    </xf>
    <xf numFmtId="182" fontId="4" fillId="0" borderId="0" xfId="74" applyNumberFormat="1" applyFont="1" applyFill="1" applyAlignment="1" applyProtection="1">
      <alignment/>
      <protection locked="0"/>
    </xf>
    <xf numFmtId="0" fontId="6" fillId="18" borderId="19" xfId="63" applyFont="1" applyFill="1" applyBorder="1" applyAlignment="1" applyProtection="1">
      <alignment horizontal="left" wrapText="1"/>
      <protection/>
    </xf>
    <xf numFmtId="175" fontId="6" fillId="18" borderId="19" xfId="74" applyNumberFormat="1" applyFont="1" applyFill="1" applyBorder="1" applyAlignment="1" applyProtection="1">
      <alignment horizontal="right" wrapText="1"/>
      <protection/>
    </xf>
    <xf numFmtId="3" fontId="6" fillId="18" borderId="19" xfId="74" applyNumberFormat="1" applyFont="1" applyFill="1" applyBorder="1" applyAlignment="1" applyProtection="1">
      <alignment horizontal="right" wrapText="1"/>
      <protection/>
    </xf>
    <xf numFmtId="179" fontId="6" fillId="18" borderId="10" xfId="74" applyNumberFormat="1" applyFont="1" applyFill="1" applyBorder="1" applyAlignment="1" applyProtection="1">
      <alignment horizontal="right" wrapText="1"/>
      <protection/>
    </xf>
    <xf numFmtId="179" fontId="6" fillId="18" borderId="19" xfId="74" applyNumberFormat="1" applyFont="1" applyFill="1" applyBorder="1" applyAlignment="1" applyProtection="1">
      <alignment horizontal="right" wrapText="1"/>
      <protection/>
    </xf>
    <xf numFmtId="179" fontId="6" fillId="25" borderId="37" xfId="74" applyNumberFormat="1" applyFont="1" applyFill="1" applyBorder="1" applyAlignment="1" applyProtection="1">
      <alignment horizontal="right" wrapText="1"/>
      <protection/>
    </xf>
    <xf numFmtId="180" fontId="6" fillId="18" borderId="19" xfId="74" applyNumberFormat="1" applyFont="1" applyFill="1" applyBorder="1" applyAlignment="1" applyProtection="1">
      <alignment/>
      <protection/>
    </xf>
    <xf numFmtId="1" fontId="6" fillId="18" borderId="19" xfId="62" applyNumberFormat="1" applyFont="1" applyFill="1" applyBorder="1" applyProtection="1">
      <alignment/>
      <protection/>
    </xf>
    <xf numFmtId="1" fontId="4" fillId="0" borderId="0" xfId="62" applyNumberFormat="1" applyFont="1" applyFill="1" applyProtection="1">
      <alignment/>
      <protection/>
    </xf>
    <xf numFmtId="182" fontId="4" fillId="0" borderId="0" xfId="74" applyNumberFormat="1" applyFont="1" applyFill="1" applyAlignment="1" applyProtection="1">
      <alignment/>
      <protection/>
    </xf>
    <xf numFmtId="175" fontId="4" fillId="0" borderId="0" xfId="62" applyNumberFormat="1" applyFont="1" applyFill="1" applyProtection="1">
      <alignment/>
      <protection/>
    </xf>
    <xf numFmtId="2" fontId="4" fillId="0" borderId="0" xfId="62" applyNumberFormat="1" applyFont="1" applyFill="1" applyProtection="1">
      <alignment/>
      <protection/>
    </xf>
    <xf numFmtId="0" fontId="4" fillId="18" borderId="10" xfId="63" applyFont="1" applyFill="1" applyBorder="1" applyAlignment="1" applyProtection="1">
      <alignment horizontal="center" vertical="top" wrapText="1"/>
      <protection/>
    </xf>
    <xf numFmtId="0" fontId="6" fillId="18" borderId="10" xfId="63" applyFont="1" applyFill="1" applyBorder="1" applyAlignment="1" applyProtection="1">
      <alignment horizontal="left" wrapText="1"/>
      <protection/>
    </xf>
    <xf numFmtId="175" fontId="4" fillId="18" borderId="10" xfId="63" applyNumberFormat="1" applyFont="1" applyFill="1" applyBorder="1" applyAlignment="1" applyProtection="1">
      <alignment horizontal="right" wrapText="1"/>
      <protection/>
    </xf>
    <xf numFmtId="179" fontId="4" fillId="18" borderId="10" xfId="63" applyNumberFormat="1" applyFont="1" applyFill="1" applyBorder="1" applyAlignment="1" applyProtection="1">
      <alignment horizontal="right" wrapText="1"/>
      <protection/>
    </xf>
    <xf numFmtId="179" fontId="4" fillId="25" borderId="37" xfId="63" applyNumberFormat="1" applyFont="1" applyFill="1" applyBorder="1" applyAlignment="1" applyProtection="1">
      <alignment horizontal="right" wrapText="1"/>
      <protection/>
    </xf>
    <xf numFmtId="49" fontId="6" fillId="18" borderId="10" xfId="63" applyNumberFormat="1" applyFont="1" applyFill="1" applyBorder="1" applyAlignment="1" applyProtection="1">
      <alignment horizontal="center"/>
      <protection/>
    </xf>
    <xf numFmtId="175" fontId="6" fillId="18" borderId="10" xfId="63" applyNumberFormat="1" applyFont="1" applyFill="1" applyBorder="1" applyAlignment="1" applyProtection="1">
      <alignment horizontal="right" wrapText="1"/>
      <protection/>
    </xf>
    <xf numFmtId="3" fontId="6" fillId="18" borderId="19" xfId="74" applyNumberFormat="1" applyFont="1" applyFill="1" applyBorder="1" applyAlignment="1" applyProtection="1">
      <alignment horizontal="right" wrapText="1"/>
      <protection/>
    </xf>
    <xf numFmtId="179" fontId="6" fillId="18" borderId="10" xfId="63" applyNumberFormat="1" applyFont="1" applyFill="1" applyBorder="1" applyAlignment="1" applyProtection="1">
      <alignment horizontal="right" wrapText="1"/>
      <protection/>
    </xf>
    <xf numFmtId="179" fontId="6" fillId="18" borderId="19" xfId="74" applyNumberFormat="1" applyFont="1" applyFill="1" applyBorder="1" applyAlignment="1" applyProtection="1">
      <alignment horizontal="right" wrapText="1"/>
      <protection/>
    </xf>
    <xf numFmtId="179" fontId="6" fillId="25" borderId="37" xfId="63" applyNumberFormat="1" applyFont="1" applyFill="1" applyBorder="1" applyAlignment="1" applyProtection="1">
      <alignment horizontal="right" wrapText="1"/>
      <protection/>
    </xf>
    <xf numFmtId="0" fontId="6" fillId="0" borderId="0" xfId="62" applyFont="1" applyFill="1" applyBorder="1" applyProtection="1">
      <alignment/>
      <protection/>
    </xf>
    <xf numFmtId="0" fontId="6" fillId="0" borderId="0" xfId="62" applyFont="1" applyFill="1" applyProtection="1">
      <alignment/>
      <protection/>
    </xf>
    <xf numFmtId="177" fontId="4" fillId="0" borderId="10" xfId="59" applyNumberFormat="1" applyFont="1" applyFill="1" applyBorder="1" applyAlignment="1" applyProtection="1">
      <alignment wrapText="1"/>
      <protection/>
    </xf>
    <xf numFmtId="175" fontId="4" fillId="15" borderId="10" xfId="63" applyNumberFormat="1" applyFont="1" applyFill="1" applyBorder="1" applyAlignment="1" applyProtection="1">
      <alignment horizontal="right" wrapText="1"/>
      <protection/>
    </xf>
    <xf numFmtId="175" fontId="4" fillId="23" borderId="10" xfId="74" applyNumberFormat="1" applyFont="1" applyFill="1" applyBorder="1" applyAlignment="1" applyProtection="1">
      <alignment horizontal="right" wrapText="1"/>
      <protection/>
    </xf>
    <xf numFmtId="3" fontId="6" fillId="15" borderId="19" xfId="74" applyNumberFormat="1" applyFont="1" applyFill="1" applyBorder="1" applyAlignment="1" applyProtection="1">
      <alignment horizontal="right" wrapText="1"/>
      <protection/>
    </xf>
    <xf numFmtId="179" fontId="4" fillId="7" borderId="10" xfId="63" applyNumberFormat="1" applyFont="1" applyFill="1" applyBorder="1" applyAlignment="1" applyProtection="1">
      <alignment horizontal="right" wrapText="1"/>
      <protection locked="0"/>
    </xf>
    <xf numFmtId="179" fontId="4" fillId="27" borderId="37" xfId="63" applyNumberFormat="1" applyFont="1" applyFill="1" applyBorder="1" applyAlignment="1" applyProtection="1">
      <alignment horizontal="right" wrapText="1"/>
      <protection locked="0"/>
    </xf>
    <xf numFmtId="177" fontId="4" fillId="0" borderId="10" xfId="59" applyNumberFormat="1" applyFont="1" applyFill="1" applyBorder="1" applyAlignment="1" applyProtection="1">
      <alignment horizontal="left" wrapText="1"/>
      <protection/>
    </xf>
    <xf numFmtId="1" fontId="4" fillId="0" borderId="0" xfId="62" applyNumberFormat="1" applyFont="1" applyFill="1" applyBorder="1" applyProtection="1">
      <alignment/>
      <protection locked="0"/>
    </xf>
    <xf numFmtId="1" fontId="6" fillId="0" borderId="0" xfId="62" applyNumberFormat="1" applyFont="1" applyFill="1" applyBorder="1" applyProtection="1">
      <alignment/>
      <protection locked="0"/>
    </xf>
    <xf numFmtId="49" fontId="4" fillId="15" borderId="10" xfId="63" applyNumberFormat="1" applyFont="1" applyFill="1" applyBorder="1" applyAlignment="1" applyProtection="1">
      <alignment horizontal="center"/>
      <protection/>
    </xf>
    <xf numFmtId="175" fontId="4" fillId="18" borderId="10" xfId="74" applyNumberFormat="1" applyFont="1" applyFill="1" applyBorder="1" applyAlignment="1" applyProtection="1">
      <alignment horizontal="right" wrapText="1"/>
      <protection/>
    </xf>
    <xf numFmtId="4" fontId="4" fillId="15" borderId="10" xfId="63" applyNumberFormat="1" applyFont="1" applyFill="1" applyBorder="1" applyAlignment="1" applyProtection="1">
      <alignment horizontal="right" wrapText="1"/>
      <protection/>
    </xf>
    <xf numFmtId="0" fontId="6" fillId="18" borderId="10" xfId="63" applyFont="1" applyFill="1" applyBorder="1" applyAlignment="1" applyProtection="1">
      <alignment horizontal="center" vertical="top" wrapText="1"/>
      <protection/>
    </xf>
    <xf numFmtId="0" fontId="4" fillId="15" borderId="10" xfId="63" applyFont="1" applyFill="1" applyBorder="1" applyAlignment="1" applyProtection="1">
      <alignment horizontal="center" vertical="top" wrapText="1"/>
      <protection/>
    </xf>
    <xf numFmtId="0" fontId="6" fillId="18" borderId="10" xfId="63" applyFont="1" applyFill="1" applyBorder="1" applyAlignment="1" applyProtection="1">
      <alignment/>
      <protection/>
    </xf>
    <xf numFmtId="175" fontId="6" fillId="18" borderId="10" xfId="63" applyNumberFormat="1" applyFont="1" applyFill="1" applyBorder="1" applyProtection="1">
      <alignment/>
      <protection/>
    </xf>
    <xf numFmtId="0" fontId="4" fillId="15" borderId="10" xfId="63" applyFont="1" applyFill="1" applyBorder="1" applyAlignment="1" applyProtection="1">
      <alignment horizontal="center"/>
      <protection/>
    </xf>
    <xf numFmtId="179" fontId="6" fillId="18" borderId="19" xfId="74" applyNumberFormat="1" applyFont="1" applyFill="1" applyBorder="1" applyAlignment="1" applyProtection="1">
      <alignment horizontal="right" wrapText="1"/>
      <protection locked="0"/>
    </xf>
    <xf numFmtId="0" fontId="4" fillId="15" borderId="11" xfId="63" applyFont="1" applyFill="1" applyBorder="1" applyAlignment="1" applyProtection="1">
      <alignment horizontal="center"/>
      <protection/>
    </xf>
    <xf numFmtId="177" fontId="4" fillId="0" borderId="11" xfId="59" applyNumberFormat="1" applyFont="1" applyFill="1" applyBorder="1" applyAlignment="1" applyProtection="1">
      <alignment wrapText="1"/>
      <protection/>
    </xf>
    <xf numFmtId="175" fontId="6" fillId="0" borderId="34" xfId="62" applyNumberFormat="1" applyFont="1" applyFill="1" applyBorder="1" applyProtection="1">
      <alignment/>
      <protection/>
    </xf>
    <xf numFmtId="179" fontId="6" fillId="0" borderId="34" xfId="62" applyNumberFormat="1" applyFont="1" applyFill="1" applyBorder="1" applyProtection="1">
      <alignment/>
      <protection/>
    </xf>
    <xf numFmtId="179" fontId="6" fillId="0" borderId="39" xfId="62" applyNumberFormat="1" applyFont="1" applyFill="1" applyBorder="1" applyProtection="1">
      <alignment/>
      <protection/>
    </xf>
    <xf numFmtId="174" fontId="6" fillId="0" borderId="34" xfId="62" applyNumberFormat="1" applyFont="1" applyFill="1" applyBorder="1" applyProtection="1">
      <alignment/>
      <protection/>
    </xf>
    <xf numFmtId="1" fontId="6" fillId="15" borderId="19" xfId="74" applyNumberFormat="1" applyFont="1" applyFill="1" applyBorder="1" applyAlignment="1" applyProtection="1">
      <alignment horizontal="right" wrapText="1"/>
      <protection/>
    </xf>
    <xf numFmtId="1" fontId="6" fillId="0" borderId="0" xfId="62" applyNumberFormat="1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175" fontId="4" fillId="0" borderId="0" xfId="62" applyNumberFormat="1" applyFont="1" applyFill="1" applyAlignment="1" applyProtection="1">
      <alignment horizontal="right"/>
      <protection/>
    </xf>
    <xf numFmtId="0" fontId="4" fillId="0" borderId="0" xfId="62" applyFont="1" applyFill="1" applyAlignment="1" applyProtection="1">
      <alignment horizontal="right" wrapText="1"/>
      <protection/>
    </xf>
    <xf numFmtId="1" fontId="4" fillId="0" borderId="0" xfId="62" applyNumberFormat="1" applyFont="1" applyFill="1" applyProtection="1">
      <alignment/>
      <protection locked="0"/>
    </xf>
    <xf numFmtId="1" fontId="4" fillId="0" borderId="0" xfId="62" applyNumberFormat="1" applyFont="1" applyFill="1" applyAlignment="1" applyProtection="1">
      <alignment horizontal="right"/>
      <protection/>
    </xf>
    <xf numFmtId="1" fontId="4" fillId="0" borderId="0" xfId="62" applyNumberFormat="1" applyFont="1" applyFill="1" applyAlignment="1" applyProtection="1">
      <alignment horizontal="right"/>
      <protection locked="0"/>
    </xf>
    <xf numFmtId="174" fontId="4" fillId="0" borderId="0" xfId="62" applyNumberFormat="1" applyFont="1" applyFill="1" applyAlignment="1" applyProtection="1">
      <alignment horizontal="right"/>
      <protection locked="0"/>
    </xf>
    <xf numFmtId="0" fontId="4" fillId="0" borderId="0" xfId="62" applyFont="1" applyFill="1" applyAlignment="1" applyProtection="1">
      <alignment horizontal="center"/>
      <protection locked="0"/>
    </xf>
    <xf numFmtId="175" fontId="4" fillId="0" borderId="0" xfId="62" applyNumberFormat="1" applyFont="1" applyFill="1" applyAlignment="1" applyProtection="1">
      <alignment horizontal="right"/>
      <protection locked="0"/>
    </xf>
    <xf numFmtId="3" fontId="4" fillId="0" borderId="0" xfId="62" applyNumberFormat="1" applyFont="1" applyFill="1" applyAlignment="1" applyProtection="1">
      <alignment horizontal="right"/>
      <protection locked="0"/>
    </xf>
    <xf numFmtId="174" fontId="4" fillId="0" borderId="0" xfId="62" applyNumberFormat="1" applyFont="1" applyFill="1" applyAlignment="1" applyProtection="1">
      <alignment horizontal="right"/>
      <protection locked="0"/>
    </xf>
    <xf numFmtId="174" fontId="4" fillId="0" borderId="0" xfId="62" applyNumberFormat="1" applyFont="1" applyFill="1" applyProtection="1">
      <alignment/>
      <protection locked="0"/>
    </xf>
    <xf numFmtId="0" fontId="4" fillId="30" borderId="0" xfId="62" applyFont="1" applyFill="1" applyBorder="1" applyAlignment="1" applyProtection="1">
      <alignment wrapText="1"/>
      <protection locked="0"/>
    </xf>
    <xf numFmtId="174" fontId="8" fillId="26" borderId="10" xfId="62" applyNumberFormat="1" applyFont="1" applyFill="1" applyBorder="1" applyProtection="1">
      <alignment/>
      <protection locked="0"/>
    </xf>
    <xf numFmtId="174" fontId="6" fillId="26" borderId="10" xfId="0" applyNumberFormat="1" applyFont="1" applyFill="1" applyBorder="1" applyAlignment="1" applyProtection="1">
      <alignment horizontal="right"/>
      <protection/>
    </xf>
    <xf numFmtId="174" fontId="8" fillId="26" borderId="10" xfId="62" applyNumberFormat="1" applyFont="1" applyFill="1" applyBorder="1" applyProtection="1">
      <alignment/>
      <protection locked="0"/>
    </xf>
    <xf numFmtId="174" fontId="4" fillId="26" borderId="10" xfId="62" applyNumberFormat="1" applyFont="1" applyFill="1" applyBorder="1" applyProtection="1">
      <alignment/>
      <protection locked="0"/>
    </xf>
    <xf numFmtId="0" fontId="6" fillId="23" borderId="10" xfId="62" applyFont="1" applyFill="1" applyBorder="1" applyAlignment="1" applyProtection="1">
      <alignment horizontal="center"/>
      <protection/>
    </xf>
    <xf numFmtId="176" fontId="4" fillId="23" borderId="0" xfId="62" applyNumberFormat="1" applyFont="1" applyFill="1" applyProtection="1">
      <alignment/>
      <protection/>
    </xf>
    <xf numFmtId="175" fontId="4" fillId="23" borderId="0" xfId="62" applyNumberFormat="1" applyFont="1" applyFill="1" applyProtection="1">
      <alignment/>
      <protection/>
    </xf>
    <xf numFmtId="0" fontId="4" fillId="23" borderId="0" xfId="62" applyFont="1" applyFill="1" applyProtection="1">
      <alignment/>
      <protection/>
    </xf>
    <xf numFmtId="179" fontId="8" fillId="27" borderId="39" xfId="62" applyNumberFormat="1" applyFont="1" applyFill="1" applyBorder="1" applyProtection="1">
      <alignment/>
      <protection locked="0"/>
    </xf>
    <xf numFmtId="179" fontId="8" fillId="26" borderId="10" xfId="62" applyNumberFormat="1" applyFont="1" applyFill="1" applyBorder="1" applyProtection="1">
      <alignment/>
      <protection locked="0"/>
    </xf>
    <xf numFmtId="179" fontId="8" fillId="31" borderId="37" xfId="62" applyNumberFormat="1" applyFont="1" applyFill="1" applyBorder="1" applyProtection="1">
      <alignment/>
      <protection locked="0"/>
    </xf>
    <xf numFmtId="179" fontId="8" fillId="26" borderId="34" xfId="62" applyNumberFormat="1" applyFont="1" applyFill="1" applyBorder="1" applyProtection="1">
      <alignment/>
      <protection locked="0"/>
    </xf>
    <xf numFmtId="49" fontId="4" fillId="23" borderId="10" xfId="63" applyNumberFormat="1" applyFont="1" applyFill="1" applyBorder="1" applyAlignment="1" applyProtection="1">
      <alignment horizontal="center"/>
      <protection/>
    </xf>
    <xf numFmtId="177" fontId="4" fillId="23" borderId="31" xfId="59" applyNumberFormat="1" applyFont="1" applyFill="1" applyBorder="1" applyAlignment="1" applyProtection="1">
      <alignment wrapText="1"/>
      <protection/>
    </xf>
    <xf numFmtId="0" fontId="4" fillId="23" borderId="10" xfId="0" applyFont="1" applyFill="1" applyBorder="1" applyAlignment="1" applyProtection="1">
      <alignment wrapText="1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4" fillId="18" borderId="10" xfId="0" applyFont="1" applyFill="1" applyBorder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/>
      <protection/>
    </xf>
    <xf numFmtId="0" fontId="6" fillId="20" borderId="10" xfId="62" applyFont="1" applyFill="1" applyBorder="1" applyAlignment="1" applyProtection="1">
      <alignment horizontal="center"/>
      <protection/>
    </xf>
    <xf numFmtId="0" fontId="4" fillId="26" borderId="10" xfId="62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right" wrapText="1"/>
      <protection/>
    </xf>
    <xf numFmtId="179" fontId="4" fillId="0" borderId="0" xfId="62" applyNumberFormat="1" applyFont="1" applyFill="1" applyProtection="1">
      <alignment/>
      <protection/>
    </xf>
    <xf numFmtId="0" fontId="6" fillId="23" borderId="10" xfId="62" applyFont="1" applyFill="1" applyBorder="1" applyAlignment="1" applyProtection="1">
      <alignment horizontal="center"/>
      <protection/>
    </xf>
    <xf numFmtId="0" fontId="4" fillId="15" borderId="0" xfId="58" applyFont="1" applyFill="1" applyAlignment="1" applyProtection="1">
      <alignment wrapText="1"/>
      <protection hidden="1"/>
    </xf>
    <xf numFmtId="0" fontId="35" fillId="15" borderId="0" xfId="0" applyFont="1" applyFill="1" applyAlignment="1">
      <alignment wrapText="1"/>
    </xf>
    <xf numFmtId="0" fontId="40" fillId="15" borderId="0" xfId="0" applyFont="1" applyFill="1" applyBorder="1" applyAlignment="1">
      <alignment horizontal="center" vertical="center" wrapText="1"/>
    </xf>
    <xf numFmtId="0" fontId="0" fillId="15" borderId="0" xfId="0" applyFill="1" applyAlignment="1">
      <alignment wrapText="1"/>
    </xf>
    <xf numFmtId="0" fontId="42" fillId="15" borderId="10" xfId="58" applyFont="1" applyFill="1" applyBorder="1" applyAlignment="1" applyProtection="1">
      <alignment horizontal="center" vertical="center" wrapText="1"/>
      <protection hidden="1"/>
    </xf>
    <xf numFmtId="49" fontId="42" fillId="15" borderId="11" xfId="58" applyNumberFormat="1" applyFont="1" applyFill="1" applyBorder="1" applyAlignment="1" applyProtection="1">
      <alignment horizontal="center" vertical="center" wrapText="1"/>
      <protection/>
    </xf>
    <xf numFmtId="49" fontId="42" fillId="15" borderId="19" xfId="58" applyNumberFormat="1" applyFont="1" applyFill="1" applyBorder="1" applyAlignment="1" applyProtection="1">
      <alignment horizontal="center" vertical="center" wrapText="1"/>
      <protection/>
    </xf>
    <xf numFmtId="0" fontId="42" fillId="15" borderId="10" xfId="0" applyFont="1" applyFill="1" applyBorder="1" applyAlignment="1">
      <alignment horizontal="center" vertical="center" wrapText="1"/>
    </xf>
    <xf numFmtId="0" fontId="42" fillId="15" borderId="10" xfId="0" applyFont="1" applyFill="1" applyBorder="1" applyAlignment="1">
      <alignment horizontal="center"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32" fillId="0" borderId="11" xfId="59" applyFont="1" applyFill="1" applyBorder="1" applyAlignment="1" applyProtection="1">
      <alignment horizontal="center" wrapText="1"/>
      <protection locked="0"/>
    </xf>
    <xf numFmtId="0" fontId="0" fillId="0" borderId="19" xfId="0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62" applyFont="1" applyFill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wrapText="1"/>
      <protection/>
    </xf>
    <xf numFmtId="0" fontId="4" fillId="0" borderId="0" xfId="62" applyFont="1" applyAlignment="1" applyProtection="1">
      <alignment wrapText="1"/>
      <protection locked="0"/>
    </xf>
    <xf numFmtId="0" fontId="35" fillId="0" borderId="0" xfId="0" applyFont="1" applyAlignment="1" applyProtection="1">
      <alignment wrapText="1"/>
      <protection locked="0"/>
    </xf>
    <xf numFmtId="2" fontId="4" fillId="18" borderId="35" xfId="62" applyNumberFormat="1" applyFont="1" applyFill="1" applyBorder="1" applyAlignment="1" applyProtection="1">
      <alignment horizontal="center"/>
      <protection/>
    </xf>
    <xf numFmtId="2" fontId="4" fillId="18" borderId="44" xfId="62" applyNumberFormat="1" applyFont="1" applyFill="1" applyBorder="1" applyAlignment="1" applyProtection="1">
      <alignment horizontal="center"/>
      <protection/>
    </xf>
    <xf numFmtId="0" fontId="5" fillId="0" borderId="0" xfId="63" applyFont="1" applyFill="1" applyAlignment="1" applyProtection="1">
      <alignment horizontal="center" wrapText="1"/>
      <protection/>
    </xf>
    <xf numFmtId="0" fontId="33" fillId="0" borderId="0" xfId="0" applyFont="1" applyAlignment="1" applyProtection="1">
      <alignment wrapText="1"/>
      <protection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9" xfId="62" applyFont="1" applyFill="1" applyBorder="1" applyAlignment="1" applyProtection="1">
      <alignment horizontal="center" vertical="center"/>
      <protection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13" xfId="62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4" fillId="0" borderId="0" xfId="62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45" fillId="30" borderId="0" xfId="62" applyFont="1" applyFill="1" applyAlignment="1" applyProtection="1">
      <alignment horizontal="center"/>
      <protection/>
    </xf>
    <xf numFmtId="0" fontId="46" fillId="30" borderId="0" xfId="0" applyFont="1" applyFill="1" applyAlignment="1" applyProtection="1">
      <alignment/>
      <protection/>
    </xf>
    <xf numFmtId="174" fontId="6" fillId="15" borderId="33" xfId="62" applyNumberFormat="1" applyFont="1" applyFill="1" applyBorder="1" applyAlignment="1" applyProtection="1">
      <alignment horizontal="center" wrapText="1"/>
      <protection/>
    </xf>
    <xf numFmtId="0" fontId="35" fillId="0" borderId="18" xfId="0" applyFont="1" applyBorder="1" applyAlignment="1" applyProtection="1">
      <alignment horizontal="center" wrapText="1"/>
      <protection/>
    </xf>
    <xf numFmtId="0" fontId="35" fillId="0" borderId="12" xfId="0" applyFont="1" applyBorder="1" applyAlignment="1" applyProtection="1">
      <alignment horizontal="center" wrapText="1"/>
      <protection/>
    </xf>
    <xf numFmtId="0" fontId="35" fillId="0" borderId="17" xfId="0" applyFont="1" applyBorder="1" applyAlignment="1" applyProtection="1">
      <alignment horizontal="center" wrapText="1"/>
      <protection/>
    </xf>
    <xf numFmtId="0" fontId="35" fillId="0" borderId="0" xfId="0" applyFont="1" applyAlignment="1" applyProtection="1">
      <alignment horizontal="center" wrapText="1"/>
      <protection/>
    </xf>
    <xf numFmtId="0" fontId="35" fillId="0" borderId="16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1" xfId="0" applyFont="1" applyBorder="1" applyAlignment="1" applyProtection="1">
      <alignment horizontal="center" wrapText="1"/>
      <protection/>
    </xf>
    <xf numFmtId="0" fontId="35" fillId="0" borderId="22" xfId="0" applyFont="1" applyBorder="1" applyAlignment="1" applyProtection="1">
      <alignment horizontal="center" wrapText="1"/>
      <protection/>
    </xf>
    <xf numFmtId="1" fontId="6" fillId="15" borderId="11" xfId="62" applyNumberFormat="1" applyFont="1" applyFill="1" applyBorder="1" applyAlignment="1" applyProtection="1">
      <alignment horizontal="center" wrapText="1"/>
      <protection/>
    </xf>
    <xf numFmtId="1" fontId="6" fillId="15" borderId="15" xfId="62" applyNumberFormat="1" applyFont="1" applyFill="1" applyBorder="1" applyAlignment="1" applyProtection="1">
      <alignment horizontal="center" wrapText="1"/>
      <protection/>
    </xf>
    <xf numFmtId="1" fontId="6" fillId="15" borderId="19" xfId="62" applyNumberFormat="1" applyFont="1" applyFill="1" applyBorder="1" applyAlignment="1" applyProtection="1">
      <alignment horizontal="center" wrapText="1"/>
      <protection/>
    </xf>
    <xf numFmtId="175" fontId="6" fillId="15" borderId="10" xfId="62" applyNumberFormat="1" applyFont="1" applyFill="1" applyBorder="1" applyAlignment="1" applyProtection="1">
      <alignment horizontal="center" wrapText="1"/>
      <protection/>
    </xf>
    <xf numFmtId="3" fontId="6" fillId="15" borderId="11" xfId="62" applyNumberFormat="1" applyFont="1" applyFill="1" applyBorder="1" applyAlignment="1" applyProtection="1">
      <alignment horizontal="center" wrapText="1"/>
      <protection/>
    </xf>
    <xf numFmtId="3" fontId="6" fillId="15" borderId="15" xfId="62" applyNumberFormat="1" applyFont="1" applyFill="1" applyBorder="1" applyAlignment="1" applyProtection="1">
      <alignment horizontal="center" wrapText="1"/>
      <protection/>
    </xf>
    <xf numFmtId="3" fontId="6" fillId="15" borderId="19" xfId="62" applyNumberFormat="1" applyFont="1" applyFill="1" applyBorder="1" applyAlignment="1" applyProtection="1">
      <alignment horizontal="center" wrapText="1"/>
      <protection/>
    </xf>
    <xf numFmtId="174" fontId="6" fillId="15" borderId="10" xfId="62" applyNumberFormat="1" applyFont="1" applyFill="1" applyBorder="1" applyAlignment="1" applyProtection="1">
      <alignment horizontal="center"/>
      <protection/>
    </xf>
    <xf numFmtId="0" fontId="6" fillId="23" borderId="10" xfId="62" applyFont="1" applyFill="1" applyBorder="1" applyAlignment="1" applyProtection="1">
      <alignment horizontal="center"/>
      <protection/>
    </xf>
    <xf numFmtId="1" fontId="6" fillId="15" borderId="10" xfId="62" applyNumberFormat="1" applyFont="1" applyFill="1" applyBorder="1" applyAlignment="1" applyProtection="1">
      <alignment horizontal="center" wrapText="1"/>
      <protection/>
    </xf>
    <xf numFmtId="174" fontId="6" fillId="15" borderId="10" xfId="62" applyNumberFormat="1" applyFont="1" applyFill="1" applyBorder="1" applyAlignment="1" applyProtection="1">
      <alignment horizontal="center" wrapText="1"/>
      <protection/>
    </xf>
    <xf numFmtId="0" fontId="6" fillId="23" borderId="10" xfId="62" applyFont="1" applyFill="1" applyBorder="1" applyAlignment="1" applyProtection="1">
      <alignment horizontal="center"/>
      <protection locked="0"/>
    </xf>
    <xf numFmtId="174" fontId="6" fillId="28" borderId="37" xfId="0" applyNumberFormat="1" applyFont="1" applyFill="1" applyBorder="1" applyAlignment="1" applyProtection="1">
      <alignment horizontal="center" wrapText="1"/>
      <protection/>
    </xf>
    <xf numFmtId="175" fontId="6" fillId="28" borderId="37" xfId="62" applyNumberFormat="1" applyFont="1" applyFill="1" applyBorder="1" applyAlignment="1" applyProtection="1">
      <alignment horizontal="center" wrapText="1"/>
      <protection/>
    </xf>
    <xf numFmtId="174" fontId="6" fillId="15" borderId="10" xfId="0" applyNumberFormat="1" applyFont="1" applyFill="1" applyBorder="1" applyAlignment="1" applyProtection="1">
      <alignment horizontal="center" wrapText="1"/>
      <protection/>
    </xf>
    <xf numFmtId="174" fontId="6" fillId="28" borderId="37" xfId="62" applyNumberFormat="1" applyFont="1" applyFill="1" applyBorder="1" applyAlignment="1" applyProtection="1">
      <alignment horizontal="center" wrapText="1"/>
      <protection/>
    </xf>
    <xf numFmtId="175" fontId="6" fillId="15" borderId="11" xfId="0" applyNumberFormat="1" applyFont="1" applyFill="1" applyBorder="1" applyAlignment="1" applyProtection="1">
      <alignment horizontal="center" wrapText="1"/>
      <protection/>
    </xf>
    <xf numFmtId="175" fontId="6" fillId="15" borderId="15" xfId="0" applyNumberFormat="1" applyFont="1" applyFill="1" applyBorder="1" applyAlignment="1" applyProtection="1">
      <alignment horizontal="center" wrapText="1"/>
      <protection/>
    </xf>
    <xf numFmtId="175" fontId="6" fillId="15" borderId="19" xfId="0" applyNumberFormat="1" applyFont="1" applyFill="1" applyBorder="1" applyAlignment="1" applyProtection="1">
      <alignment horizontal="center" wrapText="1"/>
      <protection/>
    </xf>
    <xf numFmtId="174" fontId="6" fillId="15" borderId="10" xfId="62" applyNumberFormat="1" applyFont="1" applyFill="1" applyBorder="1" applyAlignment="1" applyProtection="1">
      <alignment horizontal="center" wrapText="1"/>
      <protection locked="0"/>
    </xf>
    <xf numFmtId="0" fontId="35" fillId="15" borderId="10" xfId="0" applyFont="1" applyFill="1" applyBorder="1" applyAlignment="1" applyProtection="1">
      <alignment horizontal="center"/>
      <protection/>
    </xf>
    <xf numFmtId="1" fontId="6" fillId="15" borderId="10" xfId="62" applyNumberFormat="1" applyFont="1" applyFill="1" applyBorder="1" applyAlignment="1" applyProtection="1">
      <alignment horizontal="center" wrapText="1"/>
      <protection locked="0"/>
    </xf>
    <xf numFmtId="0" fontId="35" fillId="15" borderId="10" xfId="0" applyFont="1" applyFill="1" applyBorder="1" applyAlignment="1" applyProtection="1">
      <alignment horizontal="center"/>
      <protection locked="0"/>
    </xf>
    <xf numFmtId="174" fontId="6" fillId="15" borderId="10" xfId="0" applyNumberFormat="1" applyFont="1" applyFill="1" applyBorder="1" applyAlignment="1" applyProtection="1">
      <alignment horizontal="center" wrapText="1"/>
      <protection locked="0"/>
    </xf>
    <xf numFmtId="175" fontId="6" fillId="15" borderId="11" xfId="0" applyNumberFormat="1" applyFont="1" applyFill="1" applyBorder="1" applyAlignment="1" applyProtection="1">
      <alignment horizontal="center" wrapText="1"/>
      <protection locked="0"/>
    </xf>
    <xf numFmtId="175" fontId="6" fillId="15" borderId="15" xfId="0" applyNumberFormat="1" applyFont="1" applyFill="1" applyBorder="1" applyAlignment="1" applyProtection="1">
      <alignment horizontal="center" wrapText="1"/>
      <protection locked="0"/>
    </xf>
    <xf numFmtId="175" fontId="6" fillId="15" borderId="19" xfId="0" applyNumberFormat="1" applyFont="1" applyFill="1" applyBorder="1" applyAlignment="1" applyProtection="1">
      <alignment horizontal="center" wrapText="1"/>
      <protection locked="0"/>
    </xf>
    <xf numFmtId="0" fontId="6" fillId="0" borderId="0" xfId="63" applyFont="1" applyFill="1" applyAlignment="1" applyProtection="1">
      <alignment horizontal="center" wrapText="1"/>
      <protection/>
    </xf>
    <xf numFmtId="0" fontId="6" fillId="0" borderId="13" xfId="62" applyFont="1" applyFill="1" applyBorder="1" applyAlignment="1" applyProtection="1">
      <alignment horizontal="center"/>
      <protection/>
    </xf>
    <xf numFmtId="0" fontId="50" fillId="0" borderId="34" xfId="0" applyFont="1" applyBorder="1" applyAlignment="1" applyProtection="1">
      <alignment horizontal="center"/>
      <protection/>
    </xf>
    <xf numFmtId="0" fontId="4" fillId="0" borderId="0" xfId="62" applyFont="1" applyAlignment="1" applyProtection="1">
      <alignment horizontal="right" wrapText="1"/>
      <protection/>
    </xf>
    <xf numFmtId="0" fontId="4" fillId="0" borderId="0" xfId="62" applyFont="1" applyAlignment="1" applyProtection="1">
      <alignment horizontal="right" wrapText="1"/>
      <protection locked="0"/>
    </xf>
    <xf numFmtId="49" fontId="6" fillId="18" borderId="0" xfId="0" applyNumberFormat="1" applyFont="1" applyFill="1" applyBorder="1" applyAlignment="1">
      <alignment horizontal="left" vertical="center" wrapText="1"/>
    </xf>
    <xf numFmtId="0" fontId="36" fillId="0" borderId="0" xfId="61" applyFont="1" applyFill="1" applyAlignment="1">
      <alignment horizontal="left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0" xfId="62" applyFont="1" applyAlignment="1" applyProtection="1">
      <alignment wrapText="1"/>
      <protection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175" fontId="6" fillId="15" borderId="33" xfId="62" applyNumberFormat="1" applyFont="1" applyFill="1" applyBorder="1" applyAlignment="1" applyProtection="1">
      <alignment horizontal="center" wrapText="1"/>
      <protection/>
    </xf>
    <xf numFmtId="175" fontId="6" fillId="15" borderId="18" xfId="62" applyNumberFormat="1" applyFont="1" applyFill="1" applyBorder="1" applyAlignment="1" applyProtection="1">
      <alignment horizontal="center" wrapText="1"/>
      <protection/>
    </xf>
    <xf numFmtId="175" fontId="6" fillId="15" borderId="12" xfId="62" applyNumberFormat="1" applyFont="1" applyFill="1" applyBorder="1" applyAlignment="1" applyProtection="1">
      <alignment horizontal="center" wrapText="1"/>
      <protection/>
    </xf>
    <xf numFmtId="175" fontId="6" fillId="15" borderId="17" xfId="62" applyNumberFormat="1" applyFont="1" applyFill="1" applyBorder="1" applyAlignment="1" applyProtection="1">
      <alignment horizontal="center" wrapText="1"/>
      <protection/>
    </xf>
    <xf numFmtId="175" fontId="6" fillId="15" borderId="0" xfId="62" applyNumberFormat="1" applyFont="1" applyFill="1" applyBorder="1" applyAlignment="1" applyProtection="1">
      <alignment horizontal="center" wrapText="1"/>
      <protection/>
    </xf>
    <xf numFmtId="175" fontId="6" fillId="15" borderId="16" xfId="62" applyNumberFormat="1" applyFont="1" applyFill="1" applyBorder="1" applyAlignment="1" applyProtection="1">
      <alignment horizontal="center" wrapText="1"/>
      <protection/>
    </xf>
    <xf numFmtId="175" fontId="6" fillId="15" borderId="20" xfId="62" applyNumberFormat="1" applyFont="1" applyFill="1" applyBorder="1" applyAlignment="1" applyProtection="1">
      <alignment horizontal="center" wrapText="1"/>
      <protection/>
    </xf>
    <xf numFmtId="175" fontId="6" fillId="15" borderId="21" xfId="62" applyNumberFormat="1" applyFont="1" applyFill="1" applyBorder="1" applyAlignment="1" applyProtection="1">
      <alignment horizontal="center" wrapText="1"/>
      <protection/>
    </xf>
    <xf numFmtId="175" fontId="6" fillId="15" borderId="22" xfId="62" applyNumberFormat="1" applyFont="1" applyFill="1" applyBorder="1" applyAlignment="1" applyProtection="1">
      <alignment horizontal="center" wrapText="1"/>
      <protection/>
    </xf>
    <xf numFmtId="3" fontId="6" fillId="15" borderId="33" xfId="62" applyNumberFormat="1" applyFont="1" applyFill="1" applyBorder="1" applyAlignment="1" applyProtection="1">
      <alignment horizontal="center" wrapText="1"/>
      <protection/>
    </xf>
    <xf numFmtId="174" fontId="6" fillId="15" borderId="13" xfId="62" applyNumberFormat="1" applyFont="1" applyFill="1" applyBorder="1" applyAlignment="1" applyProtection="1">
      <alignment horizontal="center"/>
      <protection/>
    </xf>
    <xf numFmtId="174" fontId="6" fillId="15" borderId="14" xfId="62" applyNumberFormat="1" applyFont="1" applyFill="1" applyBorder="1" applyAlignment="1" applyProtection="1">
      <alignment horizontal="center"/>
      <protection/>
    </xf>
    <xf numFmtId="174" fontId="6" fillId="15" borderId="34" xfId="62" applyNumberFormat="1" applyFont="1" applyFill="1" applyBorder="1" applyAlignment="1" applyProtection="1">
      <alignment horizontal="center"/>
      <protection/>
    </xf>
    <xf numFmtId="0" fontId="6" fillId="23" borderId="34" xfId="62" applyFont="1" applyFill="1" applyBorder="1" applyAlignment="1" applyProtection="1">
      <alignment horizontal="center"/>
      <protection/>
    </xf>
    <xf numFmtId="174" fontId="6" fillId="15" borderId="19" xfId="62" applyNumberFormat="1" applyFont="1" applyFill="1" applyBorder="1" applyAlignment="1" applyProtection="1">
      <alignment horizontal="center" wrapText="1"/>
      <protection/>
    </xf>
    <xf numFmtId="174" fontId="6" fillId="28" borderId="29" xfId="62" applyNumberFormat="1" applyFont="1" applyFill="1" applyBorder="1" applyAlignment="1" applyProtection="1">
      <alignment horizontal="center" wrapText="1"/>
      <protection/>
    </xf>
    <xf numFmtId="175" fontId="6" fillId="15" borderId="11" xfId="62" applyNumberFormat="1" applyFont="1" applyFill="1" applyBorder="1" applyAlignment="1" applyProtection="1">
      <alignment horizontal="center" wrapText="1"/>
      <protection/>
    </xf>
    <xf numFmtId="175" fontId="6" fillId="15" borderId="15" xfId="62" applyNumberFormat="1" applyFont="1" applyFill="1" applyBorder="1" applyAlignment="1" applyProtection="1">
      <alignment horizontal="center" wrapText="1"/>
      <protection/>
    </xf>
    <xf numFmtId="175" fontId="6" fillId="15" borderId="19" xfId="62" applyNumberFormat="1" applyFont="1" applyFill="1" applyBorder="1" applyAlignment="1" applyProtection="1">
      <alignment horizontal="center" wrapText="1"/>
      <protection/>
    </xf>
    <xf numFmtId="0" fontId="31" fillId="7" borderId="21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5. РАСЧЕТ КРАЕВОЙ 2010-2... 2" xfId="58"/>
    <cellStyle name="Обычный_tmp" xfId="59"/>
    <cellStyle name="Обычный_tmp_Proekt" xfId="60"/>
    <cellStyle name="Обычный_коммун_цены_на_01.04.05" xfId="61"/>
    <cellStyle name="Обычный_Приложение № 2 к проекту бюджета" xfId="62"/>
    <cellStyle name="Обычный_Функциональная структура расходов бюджета на 2005 год" xfId="63"/>
    <cellStyle name="Followed Hyperlink" xfId="64"/>
    <cellStyle name="Плохой" xfId="65"/>
    <cellStyle name="Пояснение" xfId="66"/>
    <cellStyle name="Примечание" xfId="67"/>
    <cellStyle name="Примечание 2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_5. РАСЧЕТ КРАЕВОЙ 2010-2...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.25390625" style="319" customWidth="1"/>
    <col min="2" max="2" width="31.75390625" style="336" customWidth="1"/>
    <col min="3" max="3" width="14.25390625" style="336" customWidth="1"/>
    <col min="4" max="4" width="14.75390625" style="336" customWidth="1"/>
    <col min="5" max="5" width="14.00390625" style="322" customWidth="1"/>
    <col min="6" max="9" width="13.75390625" style="319" customWidth="1"/>
    <col min="10" max="10" width="15.00390625" style="319" customWidth="1"/>
    <col min="11" max="11" width="13.75390625" style="319" customWidth="1"/>
    <col min="12" max="12" width="10.75390625" style="319" customWidth="1"/>
    <col min="13" max="16384" width="9.125" style="319" customWidth="1"/>
  </cols>
  <sheetData>
    <row r="1" spans="1:11" ht="33" customHeight="1">
      <c r="A1" s="701" t="s">
        <v>502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5" ht="23.25" customHeight="1">
      <c r="A2" s="318"/>
      <c r="B2" s="316"/>
      <c r="C2" s="316"/>
      <c r="D2" s="316"/>
      <c r="E2" s="316"/>
    </row>
    <row r="3" spans="1:11" ht="15.75">
      <c r="A3" s="320"/>
      <c r="B3" s="321"/>
      <c r="C3" s="321"/>
      <c r="D3" s="321"/>
      <c r="K3" s="323" t="s">
        <v>341</v>
      </c>
    </row>
    <row r="4" spans="1:11" ht="15.75" customHeight="1">
      <c r="A4" s="703" t="s">
        <v>24</v>
      </c>
      <c r="B4" s="704" t="s">
        <v>108</v>
      </c>
      <c r="C4" s="706" t="s">
        <v>343</v>
      </c>
      <c r="D4" s="707" t="s">
        <v>342</v>
      </c>
      <c r="E4" s="707"/>
      <c r="F4" s="706" t="s">
        <v>356</v>
      </c>
      <c r="G4" s="707" t="s">
        <v>342</v>
      </c>
      <c r="H4" s="707"/>
      <c r="I4" s="706" t="s">
        <v>503</v>
      </c>
      <c r="J4" s="707" t="s">
        <v>342</v>
      </c>
      <c r="K4" s="707"/>
    </row>
    <row r="5" spans="1:11" ht="49.5" customHeight="1">
      <c r="A5" s="703"/>
      <c r="B5" s="705"/>
      <c r="C5" s="706"/>
      <c r="D5" s="324" t="s">
        <v>344</v>
      </c>
      <c r="E5" s="324" t="s">
        <v>345</v>
      </c>
      <c r="F5" s="706"/>
      <c r="G5" s="324" t="s">
        <v>344</v>
      </c>
      <c r="H5" s="324" t="s">
        <v>345</v>
      </c>
      <c r="I5" s="706"/>
      <c r="J5" s="324" t="s">
        <v>344</v>
      </c>
      <c r="K5" s="324" t="s">
        <v>345</v>
      </c>
    </row>
    <row r="6" spans="1:11" ht="15.75">
      <c r="A6" s="325">
        <v>1</v>
      </c>
      <c r="B6" s="325" t="s">
        <v>207</v>
      </c>
      <c r="C6" s="326">
        <f aca="true" t="shared" si="0" ref="C6:K6">+B6+1</f>
        <v>3</v>
      </c>
      <c r="D6" s="326">
        <f t="shared" si="0"/>
        <v>4</v>
      </c>
      <c r="E6" s="326">
        <f t="shared" si="0"/>
        <v>5</v>
      </c>
      <c r="F6" s="326">
        <f t="shared" si="0"/>
        <v>6</v>
      </c>
      <c r="G6" s="326">
        <f t="shared" si="0"/>
        <v>7</v>
      </c>
      <c r="H6" s="326">
        <f t="shared" si="0"/>
        <v>8</v>
      </c>
      <c r="I6" s="326">
        <f t="shared" si="0"/>
        <v>9</v>
      </c>
      <c r="J6" s="326">
        <f t="shared" si="0"/>
        <v>10</v>
      </c>
      <c r="K6" s="326">
        <f t="shared" si="0"/>
        <v>11</v>
      </c>
    </row>
    <row r="7" spans="1:12" s="331" customFormat="1" ht="15.75">
      <c r="A7" s="327" t="s">
        <v>346</v>
      </c>
      <c r="B7" s="328" t="s">
        <v>347</v>
      </c>
      <c r="C7" s="329">
        <f aca="true" t="shared" si="1" ref="C7:K7">C9+C10+C11</f>
        <v>74320.9</v>
      </c>
      <c r="D7" s="329">
        <f t="shared" si="1"/>
        <v>0</v>
      </c>
      <c r="E7" s="329">
        <f t="shared" si="1"/>
        <v>84111.4</v>
      </c>
      <c r="F7" s="329">
        <f t="shared" si="1"/>
        <v>77941</v>
      </c>
      <c r="G7" s="329">
        <f t="shared" si="1"/>
        <v>0</v>
      </c>
      <c r="H7" s="329">
        <f t="shared" si="1"/>
        <v>82941</v>
      </c>
      <c r="I7" s="329">
        <f t="shared" si="1"/>
        <v>134535.8</v>
      </c>
      <c r="J7" s="329">
        <f t="shared" si="1"/>
        <v>0</v>
      </c>
      <c r="K7" s="329">
        <f t="shared" si="1"/>
        <v>139535.8</v>
      </c>
      <c r="L7" s="330"/>
    </row>
    <row r="8" spans="1:12" s="331" customFormat="1" ht="15.75">
      <c r="A8" s="327"/>
      <c r="B8" s="328" t="s">
        <v>348</v>
      </c>
      <c r="C8" s="329"/>
      <c r="D8" s="329"/>
      <c r="E8" s="329"/>
      <c r="F8" s="329"/>
      <c r="G8" s="332"/>
      <c r="H8" s="332"/>
      <c r="I8" s="329"/>
      <c r="J8" s="332"/>
      <c r="K8" s="332"/>
      <c r="L8" s="330"/>
    </row>
    <row r="9" spans="1:12" ht="15.75">
      <c r="A9" s="325"/>
      <c r="B9" s="333" t="s">
        <v>27</v>
      </c>
      <c r="C9" s="329">
        <f>D9+E9</f>
        <v>37019.2</v>
      </c>
      <c r="D9" s="329"/>
      <c r="E9" s="329">
        <f>Proekt!D14</f>
        <v>37019.2</v>
      </c>
      <c r="F9" s="329">
        <f>G9+H9</f>
        <v>38271.7</v>
      </c>
      <c r="G9" s="334"/>
      <c r="H9" s="334">
        <f>Proekt!E14</f>
        <v>38271.7</v>
      </c>
      <c r="I9" s="329">
        <f>J9+K9</f>
        <v>39615.2</v>
      </c>
      <c r="J9" s="334"/>
      <c r="K9" s="334">
        <f>Proekt!F14</f>
        <v>39615.2</v>
      </c>
      <c r="L9" s="330"/>
    </row>
    <row r="10" spans="1:12" ht="15.75">
      <c r="A10" s="325"/>
      <c r="B10" s="333" t="s">
        <v>28</v>
      </c>
      <c r="C10" s="329">
        <f>D10+E10</f>
        <v>8118</v>
      </c>
      <c r="D10" s="329"/>
      <c r="E10" s="329">
        <f>Proekt!D15</f>
        <v>8118</v>
      </c>
      <c r="F10" s="329">
        <f>G10+H10</f>
        <v>8118</v>
      </c>
      <c r="G10" s="334"/>
      <c r="H10" s="334">
        <f>Proekt!E15</f>
        <v>8118</v>
      </c>
      <c r="I10" s="329">
        <f>J10+K10</f>
        <v>8118</v>
      </c>
      <c r="J10" s="334"/>
      <c r="K10" s="334">
        <f>Proekt!F15</f>
        <v>8118</v>
      </c>
      <c r="L10" s="330"/>
    </row>
    <row r="11" spans="1:12" s="335" customFormat="1" ht="24.75" customHeight="1">
      <c r="A11" s="327"/>
      <c r="B11" s="333" t="s">
        <v>349</v>
      </c>
      <c r="C11" s="329">
        <f>D11+E11-9790.5</f>
        <v>29183.700000000004</v>
      </c>
      <c r="D11" s="329"/>
      <c r="E11" s="329">
        <f>Proekt!D16</f>
        <v>38974.200000000004</v>
      </c>
      <c r="F11" s="329">
        <f>G11+H11-5000</f>
        <v>31551.300000000003</v>
      </c>
      <c r="G11" s="329"/>
      <c r="H11" s="334">
        <f>Proekt!E16</f>
        <v>36551.3</v>
      </c>
      <c r="I11" s="329">
        <f>J11+K11-5000</f>
        <v>86802.6</v>
      </c>
      <c r="J11" s="329"/>
      <c r="K11" s="334">
        <f>Proekt!F16</f>
        <v>91802.6</v>
      </c>
      <c r="L11" s="330"/>
    </row>
    <row r="12" spans="1:12" s="335" customFormat="1" ht="15.75">
      <c r="A12" s="327" t="s">
        <v>350</v>
      </c>
      <c r="B12" s="328" t="s">
        <v>351</v>
      </c>
      <c r="C12" s="329">
        <f>D12+E12-9790.5</f>
        <v>74320.9</v>
      </c>
      <c r="D12" s="329"/>
      <c r="E12" s="329">
        <f>Proekt!D17</f>
        <v>84111.4</v>
      </c>
      <c r="F12" s="329">
        <f>G12+H12-5000</f>
        <v>77941</v>
      </c>
      <c r="G12" s="329"/>
      <c r="H12" s="334">
        <f>Proekt!E17</f>
        <v>82941</v>
      </c>
      <c r="I12" s="329">
        <f>J12+K12-5000</f>
        <v>134535.8</v>
      </c>
      <c r="J12" s="329"/>
      <c r="K12" s="334">
        <f>Proekt!F17</f>
        <v>139535.8</v>
      </c>
      <c r="L12" s="330"/>
    </row>
    <row r="13" spans="1:12" ht="31.5">
      <c r="A13" s="327" t="s">
        <v>352</v>
      </c>
      <c r="B13" s="328" t="s">
        <v>353</v>
      </c>
      <c r="C13" s="329">
        <f aca="true" t="shared" si="2" ref="C13:K13">C7-C12</f>
        <v>0</v>
      </c>
      <c r="D13" s="329">
        <f t="shared" si="2"/>
        <v>0</v>
      </c>
      <c r="E13" s="329">
        <f t="shared" si="2"/>
        <v>0</v>
      </c>
      <c r="F13" s="329">
        <f t="shared" si="2"/>
        <v>0</v>
      </c>
      <c r="G13" s="329">
        <f t="shared" si="2"/>
        <v>0</v>
      </c>
      <c r="H13" s="329">
        <f t="shared" si="2"/>
        <v>0</v>
      </c>
      <c r="I13" s="329">
        <f t="shared" si="2"/>
        <v>0</v>
      </c>
      <c r="J13" s="329">
        <f t="shared" si="2"/>
        <v>0</v>
      </c>
      <c r="K13" s="329">
        <f t="shared" si="2"/>
        <v>0</v>
      </c>
      <c r="L13" s="330"/>
    </row>
    <row r="16" spans="1:10" ht="72.75" customHeight="1">
      <c r="A16" s="699" t="s">
        <v>354</v>
      </c>
      <c r="B16" s="700"/>
      <c r="C16" s="700"/>
      <c r="J16" s="337" t="s">
        <v>355</v>
      </c>
    </row>
  </sheetData>
  <sheetProtection/>
  <mergeCells count="10">
    <mergeCell ref="A16:C16"/>
    <mergeCell ref="A1:K1"/>
    <mergeCell ref="A4:A5"/>
    <mergeCell ref="B4:B5"/>
    <mergeCell ref="C4:C5"/>
    <mergeCell ref="D4:E4"/>
    <mergeCell ref="F4:F5"/>
    <mergeCell ref="G4:H4"/>
    <mergeCell ref="I4:I5"/>
    <mergeCell ref="J4:K4"/>
  </mergeCells>
  <printOptions/>
  <pageMargins left="0.7" right="0.7" top="0.75" bottom="0.75" header="0.3" footer="0.3"/>
  <pageSetup horizontalDpi="600" verticalDpi="600" orientation="landscape" paperSize="9" scale="82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P1974"/>
  <sheetViews>
    <sheetView view="pageBreakPreview" zoomScale="120" zoomScaleSheetLayoutView="120" zoomScalePageLayoutView="0" workbookViewId="0" topLeftCell="A1">
      <pane xSplit="3" ySplit="11" topLeftCell="D15" activePane="bottomRight" state="frozen"/>
      <selection pane="topLeft" activeCell="J69" sqref="J69"/>
      <selection pane="topRight" activeCell="J69" sqref="J69"/>
      <selection pane="bottomLeft" activeCell="J69" sqref="J69"/>
      <selection pane="bottomRight" activeCell="F29" sqref="F29"/>
    </sheetView>
  </sheetViews>
  <sheetFormatPr defaultColWidth="8.875" defaultRowHeight="12.75"/>
  <cols>
    <col min="1" max="1" width="3.75390625" style="126" customWidth="1"/>
    <col min="2" max="2" width="8.00390625" style="126" customWidth="1"/>
    <col min="3" max="3" width="26.875" style="126" customWidth="1"/>
    <col min="4" max="4" width="18.25390625" style="171" customWidth="1"/>
    <col min="5" max="5" width="22.25390625" style="171" customWidth="1"/>
    <col min="6" max="6" width="23.75390625" style="171" customWidth="1"/>
    <col min="7" max="7" width="11.00390625" style="126" hidden="1" customWidth="1"/>
    <col min="8" max="8" width="11.25390625" style="126" hidden="1" customWidth="1"/>
    <col min="9" max="9" width="11.375" style="126" hidden="1" customWidth="1"/>
    <col min="10" max="10" width="11.00390625" style="126" hidden="1" customWidth="1"/>
    <col min="11" max="11" width="11.25390625" style="126" hidden="1" customWidth="1"/>
    <col min="12" max="12" width="11.875" style="126" hidden="1" customWidth="1"/>
    <col min="13" max="15" width="11.25390625" style="126" hidden="1" customWidth="1"/>
    <col min="16" max="16" width="10.75390625" style="126" hidden="1" customWidth="1"/>
    <col min="17" max="18" width="11.375" style="126" hidden="1" customWidth="1"/>
    <col min="19" max="19" width="10.25390625" style="126" hidden="1" customWidth="1"/>
    <col min="20" max="20" width="10.375" style="126" hidden="1" customWidth="1"/>
    <col min="21" max="21" width="10.25390625" style="126" hidden="1" customWidth="1"/>
    <col min="22" max="22" width="10.625" style="126" hidden="1" customWidth="1"/>
    <col min="23" max="25" width="10.00390625" style="126" hidden="1" customWidth="1"/>
    <col min="26" max="26" width="11.375" style="126" hidden="1" customWidth="1"/>
    <col min="27" max="27" width="11.625" style="126" hidden="1" customWidth="1"/>
    <col min="28" max="29" width="10.00390625" style="126" hidden="1" customWidth="1"/>
    <col min="30" max="30" width="10.75390625" style="126" hidden="1" customWidth="1"/>
    <col min="31" max="31" width="10.25390625" style="126" hidden="1" customWidth="1"/>
    <col min="32" max="32" width="10.375" style="126" hidden="1" customWidth="1"/>
    <col min="33" max="33" width="10.25390625" style="126" hidden="1" customWidth="1"/>
    <col min="34" max="34" width="10.625" style="126" hidden="1" customWidth="1"/>
    <col min="35" max="35" width="10.00390625" style="126" hidden="1" customWidth="1"/>
    <col min="36" max="36" width="10.625" style="126" hidden="1" customWidth="1"/>
    <col min="37" max="37" width="10.875" style="126" hidden="1" customWidth="1"/>
    <col min="38" max="38" width="12.125" style="126" hidden="1" customWidth="1"/>
    <col min="39" max="39" width="12.75390625" style="126" hidden="1" customWidth="1"/>
    <col min="40" max="40" width="11.625" style="126" hidden="1" customWidth="1"/>
    <col min="41" max="41" width="12.375" style="126" hidden="1" customWidth="1"/>
    <col min="42" max="42" width="12.00390625" style="126" hidden="1" customWidth="1"/>
    <col min="43" max="16384" width="8.875" style="126" customWidth="1"/>
  </cols>
  <sheetData>
    <row r="1" ht="14.25" customHeight="1">
      <c r="L1" s="708"/>
    </row>
    <row r="2" ht="9" customHeight="1">
      <c r="L2" s="709"/>
    </row>
    <row r="3" ht="12.75">
      <c r="L3" s="709"/>
    </row>
    <row r="4" spans="2:18" s="128" customFormat="1" ht="33.75" customHeight="1">
      <c r="B4" s="129"/>
      <c r="C4" s="712" t="s">
        <v>16</v>
      </c>
      <c r="D4" s="713"/>
      <c r="E4" s="713"/>
      <c r="F4" s="713"/>
      <c r="G4" s="317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2:18" s="128" customFormat="1" ht="21" customHeight="1">
      <c r="B5" s="129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</row>
    <row r="6" spans="2:18" s="128" customFormat="1" ht="35.25" customHeight="1">
      <c r="B6" s="130"/>
      <c r="C6" s="131"/>
      <c r="D6" s="808" t="s">
        <v>631</v>
      </c>
      <c r="E6" s="809"/>
      <c r="F6" s="809"/>
      <c r="G6" s="338"/>
      <c r="I6" s="186"/>
      <c r="J6" s="186"/>
      <c r="K6" s="186"/>
      <c r="L6" s="186"/>
      <c r="M6" s="186"/>
      <c r="N6" s="186"/>
      <c r="O6" s="186"/>
      <c r="P6" s="186"/>
      <c r="Q6" s="186"/>
      <c r="R6" s="186"/>
    </row>
    <row r="7" spans="4:18" s="132" customFormat="1" ht="12.75">
      <c r="D7" s="171"/>
      <c r="E7" s="171"/>
      <c r="F7" s="171"/>
      <c r="G7" s="187"/>
      <c r="I7" s="187"/>
      <c r="J7" s="187"/>
      <c r="K7" s="187"/>
      <c r="L7" s="187"/>
      <c r="M7" s="187"/>
      <c r="N7" s="187"/>
      <c r="O7" s="187"/>
      <c r="P7" s="187"/>
      <c r="Q7" s="187"/>
      <c r="R7" s="187"/>
    </row>
    <row r="8" spans="4:6" s="132" customFormat="1" ht="12.75">
      <c r="D8" s="171"/>
      <c r="E8" s="171"/>
      <c r="F8" s="171"/>
    </row>
    <row r="9" spans="4:6" s="132" customFormat="1" ht="12.75">
      <c r="D9" s="171"/>
      <c r="E9" s="171"/>
      <c r="F9" s="133" t="s">
        <v>23</v>
      </c>
    </row>
    <row r="10" spans="2:42" s="132" customFormat="1" ht="30.75" customHeight="1">
      <c r="B10" s="710" t="s">
        <v>24</v>
      </c>
      <c r="C10" s="710" t="s">
        <v>25</v>
      </c>
      <c r="D10" s="170" t="s">
        <v>286</v>
      </c>
      <c r="E10" s="170" t="s">
        <v>287</v>
      </c>
      <c r="F10" s="170" t="s">
        <v>286</v>
      </c>
      <c r="G10" s="315" t="s">
        <v>255</v>
      </c>
      <c r="H10" s="315" t="s">
        <v>254</v>
      </c>
      <c r="I10" s="315" t="s">
        <v>256</v>
      </c>
      <c r="J10" s="315" t="s">
        <v>257</v>
      </c>
      <c r="K10" s="315" t="s">
        <v>221</v>
      </c>
      <c r="L10" s="315" t="s">
        <v>258</v>
      </c>
      <c r="M10" s="315" t="s">
        <v>259</v>
      </c>
      <c r="N10" s="315" t="s">
        <v>260</v>
      </c>
      <c r="O10" s="315" t="s">
        <v>261</v>
      </c>
      <c r="P10" s="315" t="s">
        <v>262</v>
      </c>
      <c r="Q10" s="315" t="s">
        <v>263</v>
      </c>
      <c r="R10" s="315" t="s">
        <v>264</v>
      </c>
      <c r="S10" s="315" t="s">
        <v>255</v>
      </c>
      <c r="T10" s="315" t="s">
        <v>254</v>
      </c>
      <c r="U10" s="315" t="s">
        <v>256</v>
      </c>
      <c r="V10" s="315" t="s">
        <v>257</v>
      </c>
      <c r="W10" s="315" t="s">
        <v>221</v>
      </c>
      <c r="X10" s="315" t="s">
        <v>258</v>
      </c>
      <c r="Y10" s="315" t="s">
        <v>259</v>
      </c>
      <c r="Z10" s="315" t="s">
        <v>260</v>
      </c>
      <c r="AA10" s="315" t="s">
        <v>261</v>
      </c>
      <c r="AB10" s="315" t="s">
        <v>262</v>
      </c>
      <c r="AC10" s="315" t="s">
        <v>263</v>
      </c>
      <c r="AD10" s="315" t="s">
        <v>264</v>
      </c>
      <c r="AE10" s="315" t="s">
        <v>255</v>
      </c>
      <c r="AF10" s="315" t="s">
        <v>254</v>
      </c>
      <c r="AG10" s="315" t="s">
        <v>256</v>
      </c>
      <c r="AH10" s="315" t="s">
        <v>257</v>
      </c>
      <c r="AI10" s="315" t="s">
        <v>221</v>
      </c>
      <c r="AJ10" s="315" t="s">
        <v>258</v>
      </c>
      <c r="AK10" s="315" t="s">
        <v>259</v>
      </c>
      <c r="AL10" s="315" t="s">
        <v>260</v>
      </c>
      <c r="AM10" s="315" t="s">
        <v>261</v>
      </c>
      <c r="AN10" s="315" t="s">
        <v>262</v>
      </c>
      <c r="AO10" s="315" t="s">
        <v>263</v>
      </c>
      <c r="AP10" s="315" t="s">
        <v>264</v>
      </c>
    </row>
    <row r="11" spans="2:42" s="132" customFormat="1" ht="33.75" customHeight="1">
      <c r="B11" s="711"/>
      <c r="C11" s="711"/>
      <c r="D11" s="170" t="s">
        <v>2</v>
      </c>
      <c r="E11" s="170" t="s">
        <v>17</v>
      </c>
      <c r="F11" s="170" t="s">
        <v>501</v>
      </c>
      <c r="G11" s="170" t="s">
        <v>2</v>
      </c>
      <c r="H11" s="170" t="s">
        <v>2</v>
      </c>
      <c r="I11" s="170" t="s">
        <v>2</v>
      </c>
      <c r="J11" s="170" t="s">
        <v>2</v>
      </c>
      <c r="K11" s="170" t="s">
        <v>2</v>
      </c>
      <c r="L11" s="170" t="s">
        <v>2</v>
      </c>
      <c r="M11" s="170" t="s">
        <v>2</v>
      </c>
      <c r="N11" s="170" t="s">
        <v>2</v>
      </c>
      <c r="O11" s="170" t="s">
        <v>2</v>
      </c>
      <c r="P11" s="170" t="s">
        <v>2</v>
      </c>
      <c r="Q11" s="170" t="s">
        <v>2</v>
      </c>
      <c r="R11" s="170" t="s">
        <v>2</v>
      </c>
      <c r="S11" s="170" t="s">
        <v>17</v>
      </c>
      <c r="T11" s="170" t="s">
        <v>17</v>
      </c>
      <c r="U11" s="170" t="s">
        <v>17</v>
      </c>
      <c r="V11" s="170" t="s">
        <v>17</v>
      </c>
      <c r="W11" s="170" t="s">
        <v>17</v>
      </c>
      <c r="X11" s="170" t="s">
        <v>17</v>
      </c>
      <c r="Y11" s="170" t="s">
        <v>17</v>
      </c>
      <c r="Z11" s="170" t="s">
        <v>17</v>
      </c>
      <c r="AA11" s="170" t="s">
        <v>17</v>
      </c>
      <c r="AB11" s="170" t="s">
        <v>17</v>
      </c>
      <c r="AC11" s="170" t="s">
        <v>17</v>
      </c>
      <c r="AD11" s="170" t="s">
        <v>17</v>
      </c>
      <c r="AE11" s="170" t="s">
        <v>501</v>
      </c>
      <c r="AF11" s="170" t="s">
        <v>501</v>
      </c>
      <c r="AG11" s="170" t="s">
        <v>501</v>
      </c>
      <c r="AH11" s="170" t="s">
        <v>501</v>
      </c>
      <c r="AI11" s="170" t="s">
        <v>501</v>
      </c>
      <c r="AJ11" s="170" t="s">
        <v>501</v>
      </c>
      <c r="AK11" s="170" t="s">
        <v>501</v>
      </c>
      <c r="AL11" s="170" t="s">
        <v>501</v>
      </c>
      <c r="AM11" s="170" t="s">
        <v>501</v>
      </c>
      <c r="AN11" s="170" t="s">
        <v>501</v>
      </c>
      <c r="AO11" s="170" t="s">
        <v>501</v>
      </c>
      <c r="AP11" s="170" t="s">
        <v>501</v>
      </c>
    </row>
    <row r="12" spans="2:42" s="132" customFormat="1" ht="15">
      <c r="B12" s="134">
        <v>1</v>
      </c>
      <c r="C12" s="135" t="s">
        <v>26</v>
      </c>
      <c r="D12" s="136">
        <f>D14+D15+D16</f>
        <v>84111.4</v>
      </c>
      <c r="E12" s="136">
        <f aca="true" t="shared" si="0" ref="E12:R12">E14+E15+E16</f>
        <v>82941</v>
      </c>
      <c r="F12" s="136">
        <f t="shared" si="0"/>
        <v>139535.8</v>
      </c>
      <c r="G12" s="136">
        <f t="shared" si="0"/>
        <v>0</v>
      </c>
      <c r="H12" s="136">
        <f t="shared" si="0"/>
        <v>0</v>
      </c>
      <c r="I12" s="136">
        <f t="shared" si="0"/>
        <v>84111.4</v>
      </c>
      <c r="J12" s="136">
        <f t="shared" si="0"/>
        <v>0</v>
      </c>
      <c r="K12" s="136">
        <f t="shared" si="0"/>
        <v>0</v>
      </c>
      <c r="L12" s="136">
        <f t="shared" si="0"/>
        <v>0</v>
      </c>
      <c r="M12" s="136">
        <f t="shared" si="0"/>
        <v>0</v>
      </c>
      <c r="N12" s="136">
        <f t="shared" si="0"/>
        <v>0</v>
      </c>
      <c r="O12" s="136">
        <f t="shared" si="0"/>
        <v>0</v>
      </c>
      <c r="P12" s="136">
        <f t="shared" si="0"/>
        <v>0</v>
      </c>
      <c r="Q12" s="136">
        <f t="shared" si="0"/>
        <v>0</v>
      </c>
      <c r="R12" s="136">
        <f t="shared" si="0"/>
        <v>0</v>
      </c>
      <c r="S12" s="136">
        <f aca="true" t="shared" si="1" ref="S12:AD12">S14+S15+S16</f>
        <v>0</v>
      </c>
      <c r="T12" s="136">
        <f t="shared" si="1"/>
        <v>0</v>
      </c>
      <c r="U12" s="136">
        <f t="shared" si="1"/>
        <v>82941</v>
      </c>
      <c r="V12" s="136">
        <f t="shared" si="1"/>
        <v>0</v>
      </c>
      <c r="W12" s="136">
        <f t="shared" si="1"/>
        <v>0</v>
      </c>
      <c r="X12" s="136">
        <f t="shared" si="1"/>
        <v>0</v>
      </c>
      <c r="Y12" s="136">
        <f t="shared" si="1"/>
        <v>0</v>
      </c>
      <c r="Z12" s="136">
        <f t="shared" si="1"/>
        <v>0</v>
      </c>
      <c r="AA12" s="136">
        <f t="shared" si="1"/>
        <v>0</v>
      </c>
      <c r="AB12" s="136">
        <f t="shared" si="1"/>
        <v>0</v>
      </c>
      <c r="AC12" s="136">
        <f t="shared" si="1"/>
        <v>0</v>
      </c>
      <c r="AD12" s="136">
        <f t="shared" si="1"/>
        <v>0</v>
      </c>
      <c r="AE12" s="136">
        <f aca="true" t="shared" si="2" ref="AE12:AP12">AE14+AE15+AE16</f>
        <v>0</v>
      </c>
      <c r="AF12" s="136">
        <f t="shared" si="2"/>
        <v>0</v>
      </c>
      <c r="AG12" s="136">
        <f t="shared" si="2"/>
        <v>139535.8</v>
      </c>
      <c r="AH12" s="136">
        <f t="shared" si="2"/>
        <v>0</v>
      </c>
      <c r="AI12" s="136">
        <f t="shared" si="2"/>
        <v>0</v>
      </c>
      <c r="AJ12" s="136">
        <f t="shared" si="2"/>
        <v>0</v>
      </c>
      <c r="AK12" s="136">
        <f t="shared" si="2"/>
        <v>0</v>
      </c>
      <c r="AL12" s="136">
        <f t="shared" si="2"/>
        <v>0</v>
      </c>
      <c r="AM12" s="136">
        <f t="shared" si="2"/>
        <v>0</v>
      </c>
      <c r="AN12" s="136">
        <f t="shared" si="2"/>
        <v>0</v>
      </c>
      <c r="AO12" s="136">
        <f t="shared" si="2"/>
        <v>0</v>
      </c>
      <c r="AP12" s="136">
        <f t="shared" si="2"/>
        <v>0</v>
      </c>
    </row>
    <row r="13" spans="2:42" s="132" customFormat="1" ht="15">
      <c r="B13" s="137"/>
      <c r="C13" s="138" t="s">
        <v>111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</row>
    <row r="14" spans="2:42" s="132" customFormat="1" ht="15">
      <c r="B14" s="137"/>
      <c r="C14" s="138" t="s">
        <v>27</v>
      </c>
      <c r="D14" s="139">
        <f>G14+H14+I14+J14+K14+L14+M14+N14+O14+P14+Q14+R14</f>
        <v>37019.2</v>
      </c>
      <c r="E14" s="139">
        <f>S14+T14+U14+V14+W14+X14+Y14+Z14+AA14+AB14+AC14+AD14</f>
        <v>38271.7</v>
      </c>
      <c r="F14" s="139">
        <f>AE14+AF14+AG14+AH14+AI14+AJ14+AK14+AL14+AM14+AN14+AO14+AP14</f>
        <v>39615.2</v>
      </c>
      <c r="G14" s="276">
        <f>SUM('консолид. бюджет 2020'!E16:E27)</f>
        <v>0</v>
      </c>
      <c r="H14" s="276">
        <f>SUM('консолид. бюджет 2020'!F16:F27)</f>
        <v>0</v>
      </c>
      <c r="I14" s="276">
        <f>SUM('консолид. бюджет 2020'!G16:G27)</f>
        <v>37019.2</v>
      </c>
      <c r="J14" s="276">
        <f>SUM('консолид. бюджет 2020'!H16:H27)</f>
        <v>0</v>
      </c>
      <c r="K14" s="276">
        <f>SUM('консолид. бюджет 2020'!I16:I27)</f>
        <v>0</v>
      </c>
      <c r="L14" s="276">
        <f>SUM('консолид. бюджет 2020'!J16:J27)</f>
        <v>0</v>
      </c>
      <c r="M14" s="276">
        <f>SUM('консолид. бюджет 2020'!K16:K27)</f>
        <v>0</v>
      </c>
      <c r="N14" s="276">
        <f>SUM('консолид. бюджет 2020'!L16:L27)</f>
        <v>0</v>
      </c>
      <c r="O14" s="276">
        <f>SUM('консолид. бюджет 2020'!M16:M27)</f>
        <v>0</v>
      </c>
      <c r="P14" s="276">
        <f>SUM('консолид. бюджет 2020'!N16:N27)</f>
        <v>0</v>
      </c>
      <c r="Q14" s="276">
        <f>SUM('консолид. бюджет 2020'!O16:O27)</f>
        <v>0</v>
      </c>
      <c r="R14" s="276">
        <f>SUM('консолид. бюджет 2020'!P16:P27)</f>
        <v>0</v>
      </c>
      <c r="S14" s="276">
        <f>SUM('консолид. бюджет 2021'!E16:E27)</f>
        <v>0</v>
      </c>
      <c r="T14" s="276">
        <f>SUM('консолид. бюджет 2021'!F16:F27)</f>
        <v>0</v>
      </c>
      <c r="U14" s="276">
        <f>SUM('консолид. бюджет 2021'!G16:G27)</f>
        <v>38271.7</v>
      </c>
      <c r="V14" s="276">
        <f>SUM('консолид. бюджет 2021'!H16:H27)</f>
        <v>0</v>
      </c>
      <c r="W14" s="276">
        <f>SUM('консолид. бюджет 2021'!I16:I27)</f>
        <v>0</v>
      </c>
      <c r="X14" s="276">
        <f>SUM('консолид. бюджет 2021'!J16:J27)</f>
        <v>0</v>
      </c>
      <c r="Y14" s="276">
        <f>SUM('консолид. бюджет 2021'!K16:K27)</f>
        <v>0</v>
      </c>
      <c r="Z14" s="276">
        <f>SUM('консолид. бюджет 2021'!L16:L27)</f>
        <v>0</v>
      </c>
      <c r="AA14" s="276">
        <f>SUM('консолид. бюджет 2021'!M16:M27)</f>
        <v>0</v>
      </c>
      <c r="AB14" s="276">
        <f>SUM('консолид. бюджет 2021'!N16:N27)</f>
        <v>0</v>
      </c>
      <c r="AC14" s="276">
        <f>SUM('консолид. бюджет 2021'!O16:O27)</f>
        <v>0</v>
      </c>
      <c r="AD14" s="276">
        <f>SUM('консолид. бюджет 2021'!P16:P27)</f>
        <v>0</v>
      </c>
      <c r="AE14" s="276">
        <f>SUM('консолид. бюджет 2022'!E16:E27)</f>
        <v>0</v>
      </c>
      <c r="AF14" s="276">
        <f>SUM('консолид. бюджет 2022'!F16:F27)</f>
        <v>0</v>
      </c>
      <c r="AG14" s="276">
        <f>SUM('консолид. бюджет 2022'!G16:G27)</f>
        <v>39615.2</v>
      </c>
      <c r="AH14" s="276">
        <f>SUM('консолид. бюджет 2022'!H16:H27)</f>
        <v>0</v>
      </c>
      <c r="AI14" s="276">
        <f>SUM('консолид. бюджет 2022'!I16:I27)</f>
        <v>0</v>
      </c>
      <c r="AJ14" s="276">
        <f>SUM('консолид. бюджет 2022'!J16:J27)</f>
        <v>0</v>
      </c>
      <c r="AK14" s="276">
        <f>SUM('консолид. бюджет 2022'!K16:K27)</f>
        <v>0</v>
      </c>
      <c r="AL14" s="276">
        <f>SUM('консолид. бюджет 2022'!L16:L27)</f>
        <v>0</v>
      </c>
      <c r="AM14" s="276">
        <f>SUM('консолид. бюджет 2022'!M16:M27)</f>
        <v>0</v>
      </c>
      <c r="AN14" s="276">
        <f>SUM('консолид. бюджет 2022'!N16:N27)</f>
        <v>0</v>
      </c>
      <c r="AO14" s="276">
        <f>SUM('консолид. бюджет 2022'!O16:O27)</f>
        <v>0</v>
      </c>
      <c r="AP14" s="276">
        <f>SUM('консолид. бюджет 2022'!P16:P27)</f>
        <v>0</v>
      </c>
    </row>
    <row r="15" spans="2:42" s="132" customFormat="1" ht="15">
      <c r="B15" s="137"/>
      <c r="C15" s="138" t="s">
        <v>28</v>
      </c>
      <c r="D15" s="139">
        <f>G15+H15+I15+J15+K15+L15+M15+N15+O15+P15+Q15+R15</f>
        <v>8118</v>
      </c>
      <c r="E15" s="139">
        <f>S15+T15+U15+V15+W15+X15+Y15+Z15+AA15+AB15+AC15+AD15</f>
        <v>8118</v>
      </c>
      <c r="F15" s="139">
        <f>AE15+AF15+AG15+AH15+AI15+AJ15+AK15+AL15+AM15+AN15+AO15+AP15</f>
        <v>8118</v>
      </c>
      <c r="G15" s="276">
        <f>SUM('консолид. бюджет 2020'!E28:E41)</f>
        <v>0</v>
      </c>
      <c r="H15" s="276">
        <f>SUM('консолид. бюджет 2020'!F28:F41)</f>
        <v>0</v>
      </c>
      <c r="I15" s="276">
        <f>SUM('консолид. бюджет 2020'!G28:G41)</f>
        <v>8118</v>
      </c>
      <c r="J15" s="276">
        <f>SUM('консолид. бюджет 2020'!H28:H41)</f>
        <v>0</v>
      </c>
      <c r="K15" s="276">
        <f>SUM('консолид. бюджет 2020'!I28:I41)</f>
        <v>0</v>
      </c>
      <c r="L15" s="276">
        <f>SUM('консолид. бюджет 2020'!J28:J41)</f>
        <v>0</v>
      </c>
      <c r="M15" s="276">
        <f>SUM('консолид. бюджет 2020'!K28:K41)</f>
        <v>0</v>
      </c>
      <c r="N15" s="276">
        <f>SUM('консолид. бюджет 2020'!L28:L41)</f>
        <v>0</v>
      </c>
      <c r="O15" s="277">
        <f>SUM('консолид. бюджет 2020'!M28:M41)</f>
        <v>0</v>
      </c>
      <c r="P15" s="276">
        <f>SUM('консолид. бюджет 2020'!N28:N41)</f>
        <v>0</v>
      </c>
      <c r="Q15" s="276">
        <f>SUM('консолид. бюджет 2020'!O28:O41)</f>
        <v>0</v>
      </c>
      <c r="R15" s="276">
        <f>SUM('консолид. бюджет 2020'!P28:P41)</f>
        <v>0</v>
      </c>
      <c r="S15" s="276">
        <f>SUM('консолид. бюджет 2021'!E28:E41)</f>
        <v>0</v>
      </c>
      <c r="T15" s="276">
        <f>SUM('консолид. бюджет 2021'!F28:F41)</f>
        <v>0</v>
      </c>
      <c r="U15" s="276">
        <f>SUM('консолид. бюджет 2021'!G28:G41)</f>
        <v>8118</v>
      </c>
      <c r="V15" s="276">
        <f>SUM('консолид. бюджет 2021'!H28:H41)</f>
        <v>0</v>
      </c>
      <c r="W15" s="276">
        <f>SUM('консолид. бюджет 2021'!I28:I41)</f>
        <v>0</v>
      </c>
      <c r="X15" s="276">
        <f>SUM('консолид. бюджет 2021'!J28:J41)</f>
        <v>0</v>
      </c>
      <c r="Y15" s="276">
        <f>SUM('консолид. бюджет 2021'!K28:K41)</f>
        <v>0</v>
      </c>
      <c r="Z15" s="276">
        <f>SUM('консолид. бюджет 2021'!L28:L41)</f>
        <v>0</v>
      </c>
      <c r="AA15" s="276">
        <f>SUM('консолид. бюджет 2021'!M28:M41)</f>
        <v>0</v>
      </c>
      <c r="AB15" s="276">
        <f>SUM('консолид. бюджет 2021'!N28:N41)</f>
        <v>0</v>
      </c>
      <c r="AC15" s="276">
        <f>SUM('консолид. бюджет 2021'!O28:O41)</f>
        <v>0</v>
      </c>
      <c r="AD15" s="276">
        <f>SUM('консолид. бюджет 2021'!P28:P41)</f>
        <v>0</v>
      </c>
      <c r="AE15" s="276">
        <f>SUM('консолид. бюджет 2022'!E28:E41)</f>
        <v>0</v>
      </c>
      <c r="AF15" s="276">
        <f>SUM('консолид. бюджет 2022'!F28:F41)</f>
        <v>0</v>
      </c>
      <c r="AG15" s="276">
        <f>SUM('консолид. бюджет 2022'!G28:G41)</f>
        <v>8118</v>
      </c>
      <c r="AH15" s="276">
        <f>SUM('консолид. бюджет 2022'!H28:H41)</f>
        <v>0</v>
      </c>
      <c r="AI15" s="276">
        <f>SUM('консолид. бюджет 2022'!I28:I41)</f>
        <v>0</v>
      </c>
      <c r="AJ15" s="276">
        <f>SUM('консолид. бюджет 2022'!J28:J41)</f>
        <v>0</v>
      </c>
      <c r="AK15" s="276">
        <f>SUM('консолид. бюджет 2022'!K28:K41)</f>
        <v>0</v>
      </c>
      <c r="AL15" s="276">
        <f>SUM('консолид. бюджет 2022'!L28:L41)</f>
        <v>0</v>
      </c>
      <c r="AM15" s="276">
        <f>SUM('консолид. бюджет 2022'!M28:M41)</f>
        <v>0</v>
      </c>
      <c r="AN15" s="276">
        <f>SUM('консолид. бюджет 2022'!N28:N41)</f>
        <v>0</v>
      </c>
      <c r="AO15" s="276">
        <f>SUM('консолид. бюджет 2022'!O28:O41)</f>
        <v>0</v>
      </c>
      <c r="AP15" s="276">
        <f>SUM('консолид. бюджет 2022'!P28:P41)</f>
        <v>0</v>
      </c>
    </row>
    <row r="16" spans="2:42" s="127" customFormat="1" ht="15">
      <c r="B16" s="182"/>
      <c r="C16" s="183" t="s">
        <v>29</v>
      </c>
      <c r="D16" s="177">
        <f>G16+H16+I16+J16+K16+L16+M16+N16+O16+P16+Q16+R16</f>
        <v>38974.200000000004</v>
      </c>
      <c r="E16" s="177">
        <f>S16+T16+U16+V16+W16+X16+Y16+Z16+AA16+AB16+AC16+AD16</f>
        <v>36551.3</v>
      </c>
      <c r="F16" s="177">
        <f>AE16+AF16+AG16+AH16+AI16+AJ16+AK16+AL16+AM16+AN16+AO16+AP16</f>
        <v>91802.6</v>
      </c>
      <c r="G16" s="276">
        <f>SUM('консолид. бюджет 2020'!E42)</f>
        <v>0</v>
      </c>
      <c r="H16" s="276">
        <f>SUM('консолид. бюджет 2020'!F42)</f>
        <v>0</v>
      </c>
      <c r="I16" s="276">
        <f>SUM('консолид. бюджет 2020'!G42)</f>
        <v>38974.200000000004</v>
      </c>
      <c r="J16" s="276">
        <f>SUM('консолид. бюджет 2020'!H42)</f>
        <v>0</v>
      </c>
      <c r="K16" s="276">
        <f>SUM('консолид. бюджет 2020'!I42)</f>
        <v>0</v>
      </c>
      <c r="L16" s="276">
        <f>SUM('консолид. бюджет 2020'!J42)</f>
        <v>0</v>
      </c>
      <c r="M16" s="276">
        <f>SUM('консолид. бюджет 2020'!K42)</f>
        <v>0</v>
      </c>
      <c r="N16" s="276">
        <f>SUM('консолид. бюджет 2020'!L42)</f>
        <v>0</v>
      </c>
      <c r="O16" s="277">
        <f>SUM('консолид. бюджет 2020'!M42)</f>
        <v>0</v>
      </c>
      <c r="P16" s="276">
        <f>SUM('консолид. бюджет 2020'!N42)</f>
        <v>0</v>
      </c>
      <c r="Q16" s="276">
        <f>SUM('консолид. бюджет 2020'!O42)</f>
        <v>0</v>
      </c>
      <c r="R16" s="276">
        <f>SUM('консолид. бюджет 2020'!P42)</f>
        <v>0</v>
      </c>
      <c r="S16" s="276">
        <f>SUM('консолид. бюджет 2021'!E42)</f>
        <v>0</v>
      </c>
      <c r="T16" s="276">
        <f>SUM('консолид. бюджет 2021'!F42)</f>
        <v>0</v>
      </c>
      <c r="U16" s="276">
        <f>SUM('консолид. бюджет 2021'!G42)</f>
        <v>36551.3</v>
      </c>
      <c r="V16" s="276">
        <f>SUM('консолид. бюджет 2021'!H42)</f>
        <v>0</v>
      </c>
      <c r="W16" s="276">
        <f>SUM('консолид. бюджет 2021'!I42)</f>
        <v>0</v>
      </c>
      <c r="X16" s="276">
        <f>SUM('консолид. бюджет 2021'!J42)</f>
        <v>0</v>
      </c>
      <c r="Y16" s="276">
        <f>SUM('консолид. бюджет 2021'!K42)</f>
        <v>0</v>
      </c>
      <c r="Z16" s="276">
        <f>SUM('консолид. бюджет 2021'!L42)</f>
        <v>0</v>
      </c>
      <c r="AA16" s="276">
        <f>SUM('консолид. бюджет 2021'!M42)</f>
        <v>0</v>
      </c>
      <c r="AB16" s="276">
        <f>SUM('консолид. бюджет 2021'!N42)</f>
        <v>0</v>
      </c>
      <c r="AC16" s="276">
        <f>SUM('консолид. бюджет 2021'!O42)</f>
        <v>0</v>
      </c>
      <c r="AD16" s="276">
        <f>SUM('консолид. бюджет 2021'!P42)</f>
        <v>0</v>
      </c>
      <c r="AE16" s="276">
        <f>SUM('консолид. бюджет 2022'!E42)</f>
        <v>0</v>
      </c>
      <c r="AF16" s="276">
        <f>SUM('консолид. бюджет 2022'!F42)</f>
        <v>0</v>
      </c>
      <c r="AG16" s="276">
        <f>SUM('консолид. бюджет 2022'!G42)</f>
        <v>91802.6</v>
      </c>
      <c r="AH16" s="276">
        <f>SUM('консолид. бюджет 2022'!H42)</f>
        <v>0</v>
      </c>
      <c r="AI16" s="276">
        <f>SUM('консолид. бюджет 2022'!I42)</f>
        <v>0</v>
      </c>
      <c r="AJ16" s="276">
        <f>SUM('консолид. бюджет 2022'!J42)</f>
        <v>0</v>
      </c>
      <c r="AK16" s="276">
        <f>SUM('консолид. бюджет 2022'!K42)</f>
        <v>0</v>
      </c>
      <c r="AL16" s="276">
        <f>SUM('консолид. бюджет 2022'!L42)</f>
        <v>0</v>
      </c>
      <c r="AM16" s="276">
        <f>SUM('консолид. бюджет 2022'!M42)</f>
        <v>0</v>
      </c>
      <c r="AN16" s="276">
        <f>SUM('консолид. бюджет 2022'!N42)</f>
        <v>0</v>
      </c>
      <c r="AO16" s="276">
        <f>SUM('консолид. бюджет 2022'!O42)</f>
        <v>0</v>
      </c>
      <c r="AP16" s="276">
        <f>SUM('консолид. бюджет 2022'!P42)</f>
        <v>0</v>
      </c>
    </row>
    <row r="17" spans="2:42" s="132" customFormat="1" ht="15">
      <c r="B17" s="134">
        <v>2</v>
      </c>
      <c r="C17" s="135" t="s">
        <v>30</v>
      </c>
      <c r="D17" s="136">
        <f>D18</f>
        <v>84111.4</v>
      </c>
      <c r="E17" s="136">
        <f aca="true" t="shared" si="3" ref="E17:AP17">E18</f>
        <v>82941</v>
      </c>
      <c r="F17" s="136">
        <f t="shared" si="3"/>
        <v>139535.8</v>
      </c>
      <c r="G17" s="136">
        <f t="shared" si="3"/>
        <v>0</v>
      </c>
      <c r="H17" s="136">
        <f t="shared" si="3"/>
        <v>0</v>
      </c>
      <c r="I17" s="136">
        <f t="shared" si="3"/>
        <v>84111.4</v>
      </c>
      <c r="J17" s="136">
        <f t="shared" si="3"/>
        <v>0</v>
      </c>
      <c r="K17" s="136">
        <f t="shared" si="3"/>
        <v>0</v>
      </c>
      <c r="L17" s="136">
        <f t="shared" si="3"/>
        <v>0</v>
      </c>
      <c r="M17" s="136">
        <f t="shared" si="3"/>
        <v>0</v>
      </c>
      <c r="N17" s="136">
        <f t="shared" si="3"/>
        <v>0</v>
      </c>
      <c r="O17" s="136">
        <f t="shared" si="3"/>
        <v>0</v>
      </c>
      <c r="P17" s="136">
        <f t="shared" si="3"/>
        <v>0</v>
      </c>
      <c r="Q17" s="136">
        <f t="shared" si="3"/>
        <v>0</v>
      </c>
      <c r="R17" s="136">
        <f t="shared" si="3"/>
        <v>0</v>
      </c>
      <c r="S17" s="136">
        <f t="shared" si="3"/>
        <v>0</v>
      </c>
      <c r="T17" s="136">
        <f t="shared" si="3"/>
        <v>0</v>
      </c>
      <c r="U17" s="136">
        <f t="shared" si="3"/>
        <v>82941</v>
      </c>
      <c r="V17" s="136">
        <f t="shared" si="3"/>
        <v>0</v>
      </c>
      <c r="W17" s="136">
        <f t="shared" si="3"/>
        <v>0</v>
      </c>
      <c r="X17" s="136">
        <f t="shared" si="3"/>
        <v>0</v>
      </c>
      <c r="Y17" s="136">
        <f t="shared" si="3"/>
        <v>0</v>
      </c>
      <c r="Z17" s="136">
        <f t="shared" si="3"/>
        <v>0</v>
      </c>
      <c r="AA17" s="136">
        <f t="shared" si="3"/>
        <v>0</v>
      </c>
      <c r="AB17" s="136">
        <f t="shared" si="3"/>
        <v>0</v>
      </c>
      <c r="AC17" s="136">
        <f t="shared" si="3"/>
        <v>0</v>
      </c>
      <c r="AD17" s="136">
        <f t="shared" si="3"/>
        <v>0</v>
      </c>
      <c r="AE17" s="136">
        <f t="shared" si="3"/>
        <v>0</v>
      </c>
      <c r="AF17" s="136">
        <f t="shared" si="3"/>
        <v>0</v>
      </c>
      <c r="AG17" s="136">
        <f t="shared" si="3"/>
        <v>139535.8</v>
      </c>
      <c r="AH17" s="136">
        <f t="shared" si="3"/>
        <v>0</v>
      </c>
      <c r="AI17" s="136">
        <f t="shared" si="3"/>
        <v>0</v>
      </c>
      <c r="AJ17" s="136">
        <f t="shared" si="3"/>
        <v>0</v>
      </c>
      <c r="AK17" s="136">
        <f t="shared" si="3"/>
        <v>0</v>
      </c>
      <c r="AL17" s="136">
        <f t="shared" si="3"/>
        <v>0</v>
      </c>
      <c r="AM17" s="136">
        <f t="shared" si="3"/>
        <v>0</v>
      </c>
      <c r="AN17" s="136">
        <f t="shared" si="3"/>
        <v>0</v>
      </c>
      <c r="AO17" s="136">
        <f t="shared" si="3"/>
        <v>0</v>
      </c>
      <c r="AP17" s="136">
        <f t="shared" si="3"/>
        <v>0</v>
      </c>
    </row>
    <row r="18" spans="2:42" s="132" customFormat="1" ht="15">
      <c r="B18" s="137"/>
      <c r="C18" s="140"/>
      <c r="D18" s="181">
        <f>G18+H18+I18+J18+K18+L18+M18+N18+O18+P18+Q18+R18</f>
        <v>84111.4</v>
      </c>
      <c r="E18" s="181">
        <f>S18+T18+U18+V18+W18+X18+Y18+Z18+AA18+AB18+AC18+AD18</f>
        <v>82941</v>
      </c>
      <c r="F18" s="181">
        <f>AE18+AF18+AG18+AH18+AI18+AJ18+AK18+AL18+AM18+AN18+AO18+AP18</f>
        <v>139535.8</v>
      </c>
      <c r="G18" s="276">
        <f>SUM('консолид. бюджет 2020'!E127)</f>
        <v>0</v>
      </c>
      <c r="H18" s="276">
        <f>SUM('консолид. бюджет 2020'!F127)</f>
        <v>0</v>
      </c>
      <c r="I18" s="276">
        <f>SUM('консолид. бюджет 2020'!G127)</f>
        <v>84111.4</v>
      </c>
      <c r="J18" s="276">
        <f>SUM('консолид. бюджет 2020'!H127)</f>
        <v>0</v>
      </c>
      <c r="K18" s="276">
        <f>SUM('консолид. бюджет 2020'!I127)</f>
        <v>0</v>
      </c>
      <c r="L18" s="276">
        <f>SUM('консолид. бюджет 2020'!J127)</f>
        <v>0</v>
      </c>
      <c r="M18" s="276">
        <f>SUM('консолид. бюджет 2020'!K127)</f>
        <v>0</v>
      </c>
      <c r="N18" s="276">
        <f>SUM('консолид. бюджет 2020'!L127)</f>
        <v>0</v>
      </c>
      <c r="O18" s="277">
        <f>SUM('консолид. бюджет 2020'!M127)</f>
        <v>0</v>
      </c>
      <c r="P18" s="276">
        <f>SUM('консолид. бюджет 2020'!N127)</f>
        <v>0</v>
      </c>
      <c r="Q18" s="276">
        <f>SUM('консолид. бюджет 2020'!O127)</f>
        <v>0</v>
      </c>
      <c r="R18" s="276">
        <f>SUM('консолид. бюджет 2020'!P127)</f>
        <v>0</v>
      </c>
      <c r="S18" s="276">
        <f>SUM('консолид. бюджет 2021'!E127)</f>
        <v>0</v>
      </c>
      <c r="T18" s="276">
        <f>SUM('консолид. бюджет 2021'!F127)</f>
        <v>0</v>
      </c>
      <c r="U18" s="276">
        <f>SUM('консолид. бюджет 2021'!G127)</f>
        <v>82941</v>
      </c>
      <c r="V18" s="276">
        <f>SUM('консолид. бюджет 2021'!H127)</f>
        <v>0</v>
      </c>
      <c r="W18" s="276">
        <f>SUM('консолид. бюджет 2021'!I127)</f>
        <v>0</v>
      </c>
      <c r="X18" s="276">
        <f>SUM('консолид. бюджет 2021'!J127)</f>
        <v>0</v>
      </c>
      <c r="Y18" s="276">
        <f>SUM('консолид. бюджет 2021'!K127)</f>
        <v>0</v>
      </c>
      <c r="Z18" s="276">
        <f>SUM('консолид. бюджет 2021'!L127)</f>
        <v>0</v>
      </c>
      <c r="AA18" s="276">
        <f>SUM('консолид. бюджет 2021'!M127)</f>
        <v>0</v>
      </c>
      <c r="AB18" s="276">
        <f>SUM('консолид. бюджет 2021'!N127)</f>
        <v>0</v>
      </c>
      <c r="AC18" s="276">
        <f>SUM('консолид. бюджет 2021'!O127)</f>
        <v>0</v>
      </c>
      <c r="AD18" s="276">
        <f>SUM('консолид. бюджет 2021'!P127)</f>
        <v>0</v>
      </c>
      <c r="AE18" s="276">
        <f>'консолид. бюджет 2022'!E127</f>
        <v>0</v>
      </c>
      <c r="AF18" s="276">
        <f>'консолид. бюджет 2022'!F127</f>
        <v>0</v>
      </c>
      <c r="AG18" s="276">
        <f>'консолид. бюджет 2022'!G127</f>
        <v>139535.8</v>
      </c>
      <c r="AH18" s="276">
        <f>'консолид. бюджет 2022'!H127</f>
        <v>0</v>
      </c>
      <c r="AI18" s="276">
        <f>'консолид. бюджет 2022'!I127</f>
        <v>0</v>
      </c>
      <c r="AJ18" s="276">
        <f>'консолид. бюджет 2022'!J127</f>
        <v>0</v>
      </c>
      <c r="AK18" s="276">
        <f>'консолид. бюджет 2022'!K127</f>
        <v>0</v>
      </c>
      <c r="AL18" s="276">
        <f>'консолид. бюджет 2022'!L127</f>
        <v>0</v>
      </c>
      <c r="AM18" s="276">
        <f>'консолид. бюджет 2022'!M127</f>
        <v>0</v>
      </c>
      <c r="AN18" s="276">
        <f>'консолид. бюджет 2022'!N127</f>
        <v>0</v>
      </c>
      <c r="AO18" s="276">
        <f>'консолид. бюджет 2022'!O127</f>
        <v>0</v>
      </c>
      <c r="AP18" s="276">
        <f>'консолид. бюджет 2022'!P127</f>
        <v>0</v>
      </c>
    </row>
    <row r="19" spans="2:42" s="132" customFormat="1" ht="15">
      <c r="B19" s="134">
        <v>3</v>
      </c>
      <c r="C19" s="135" t="s">
        <v>31</v>
      </c>
      <c r="D19" s="136">
        <f>D12-D18</f>
        <v>0</v>
      </c>
      <c r="E19" s="136">
        <f>E12-E18</f>
        <v>0</v>
      </c>
      <c r="F19" s="136">
        <f>F12-F18</f>
        <v>0</v>
      </c>
      <c r="G19" s="136">
        <f>G12-G18</f>
        <v>0</v>
      </c>
      <c r="H19" s="136">
        <f aca="true" t="shared" si="4" ref="H19:S19">H12-H18</f>
        <v>0</v>
      </c>
      <c r="I19" s="136">
        <f t="shared" si="4"/>
        <v>0</v>
      </c>
      <c r="J19" s="136">
        <f t="shared" si="4"/>
        <v>0</v>
      </c>
      <c r="K19" s="136">
        <f t="shared" si="4"/>
        <v>0</v>
      </c>
      <c r="L19" s="136">
        <f t="shared" si="4"/>
        <v>0</v>
      </c>
      <c r="M19" s="136">
        <f t="shared" si="4"/>
        <v>0</v>
      </c>
      <c r="N19" s="136">
        <f t="shared" si="4"/>
        <v>0</v>
      </c>
      <c r="O19" s="136">
        <f t="shared" si="4"/>
        <v>0</v>
      </c>
      <c r="P19" s="136">
        <f t="shared" si="4"/>
        <v>0</v>
      </c>
      <c r="Q19" s="136">
        <f t="shared" si="4"/>
        <v>0</v>
      </c>
      <c r="R19" s="136">
        <f t="shared" si="4"/>
        <v>0</v>
      </c>
      <c r="S19" s="136">
        <f t="shared" si="4"/>
        <v>0</v>
      </c>
      <c r="T19" s="136">
        <f aca="true" t="shared" si="5" ref="T19:AE19">T12-T18</f>
        <v>0</v>
      </c>
      <c r="U19" s="136">
        <f t="shared" si="5"/>
        <v>0</v>
      </c>
      <c r="V19" s="136">
        <f t="shared" si="5"/>
        <v>0</v>
      </c>
      <c r="W19" s="136">
        <f t="shared" si="5"/>
        <v>0</v>
      </c>
      <c r="X19" s="136">
        <f t="shared" si="5"/>
        <v>0</v>
      </c>
      <c r="Y19" s="136">
        <f t="shared" si="5"/>
        <v>0</v>
      </c>
      <c r="Z19" s="136">
        <f t="shared" si="5"/>
        <v>0</v>
      </c>
      <c r="AA19" s="136">
        <f t="shared" si="5"/>
        <v>0</v>
      </c>
      <c r="AB19" s="136">
        <f t="shared" si="5"/>
        <v>0</v>
      </c>
      <c r="AC19" s="136">
        <f t="shared" si="5"/>
        <v>0</v>
      </c>
      <c r="AD19" s="136">
        <f t="shared" si="5"/>
        <v>0</v>
      </c>
      <c r="AE19" s="136">
        <f t="shared" si="5"/>
        <v>0</v>
      </c>
      <c r="AF19" s="136">
        <f aca="true" t="shared" si="6" ref="AF19:AP19">AF12-AF18</f>
        <v>0</v>
      </c>
      <c r="AG19" s="136">
        <f t="shared" si="6"/>
        <v>0</v>
      </c>
      <c r="AH19" s="136">
        <f t="shared" si="6"/>
        <v>0</v>
      </c>
      <c r="AI19" s="136">
        <f t="shared" si="6"/>
        <v>0</v>
      </c>
      <c r="AJ19" s="136">
        <f t="shared" si="6"/>
        <v>0</v>
      </c>
      <c r="AK19" s="136">
        <f t="shared" si="6"/>
        <v>0</v>
      </c>
      <c r="AL19" s="136">
        <f t="shared" si="6"/>
        <v>0</v>
      </c>
      <c r="AM19" s="136">
        <f t="shared" si="6"/>
        <v>0</v>
      </c>
      <c r="AN19" s="136">
        <f t="shared" si="6"/>
        <v>0</v>
      </c>
      <c r="AO19" s="136">
        <f t="shared" si="6"/>
        <v>0</v>
      </c>
      <c r="AP19" s="136">
        <f t="shared" si="6"/>
        <v>0</v>
      </c>
    </row>
    <row r="20" spans="2:42" s="132" customFormat="1" ht="15">
      <c r="B20" s="134"/>
      <c r="C20" s="135" t="s">
        <v>32</v>
      </c>
      <c r="D20" s="136">
        <f>D12-D18</f>
        <v>0</v>
      </c>
      <c r="E20" s="136">
        <f>E12-E18</f>
        <v>0</v>
      </c>
      <c r="F20" s="136">
        <f>F12-F18</f>
        <v>0</v>
      </c>
      <c r="G20" s="136">
        <f>G12-G18</f>
        <v>0</v>
      </c>
      <c r="H20" s="136">
        <f aca="true" t="shared" si="7" ref="H20:S20">H12-H18</f>
        <v>0</v>
      </c>
      <c r="I20" s="136">
        <f t="shared" si="7"/>
        <v>0</v>
      </c>
      <c r="J20" s="136">
        <f t="shared" si="7"/>
        <v>0</v>
      </c>
      <c r="K20" s="136">
        <f t="shared" si="7"/>
        <v>0</v>
      </c>
      <c r="L20" s="136">
        <f t="shared" si="7"/>
        <v>0</v>
      </c>
      <c r="M20" s="136">
        <f t="shared" si="7"/>
        <v>0</v>
      </c>
      <c r="N20" s="136">
        <f t="shared" si="7"/>
        <v>0</v>
      </c>
      <c r="O20" s="136">
        <f t="shared" si="7"/>
        <v>0</v>
      </c>
      <c r="P20" s="136">
        <f t="shared" si="7"/>
        <v>0</v>
      </c>
      <c r="Q20" s="136">
        <f t="shared" si="7"/>
        <v>0</v>
      </c>
      <c r="R20" s="136">
        <f t="shared" si="7"/>
        <v>0</v>
      </c>
      <c r="S20" s="136">
        <f t="shared" si="7"/>
        <v>0</v>
      </c>
      <c r="T20" s="136">
        <f aca="true" t="shared" si="8" ref="T20:AE20">T12-T18</f>
        <v>0</v>
      </c>
      <c r="U20" s="136">
        <f t="shared" si="8"/>
        <v>0</v>
      </c>
      <c r="V20" s="136">
        <f t="shared" si="8"/>
        <v>0</v>
      </c>
      <c r="W20" s="136">
        <f t="shared" si="8"/>
        <v>0</v>
      </c>
      <c r="X20" s="136">
        <f t="shared" si="8"/>
        <v>0</v>
      </c>
      <c r="Y20" s="136">
        <f t="shared" si="8"/>
        <v>0</v>
      </c>
      <c r="Z20" s="136">
        <f t="shared" si="8"/>
        <v>0</v>
      </c>
      <c r="AA20" s="136">
        <f t="shared" si="8"/>
        <v>0</v>
      </c>
      <c r="AB20" s="136">
        <f t="shared" si="8"/>
        <v>0</v>
      </c>
      <c r="AC20" s="136">
        <f t="shared" si="8"/>
        <v>0</v>
      </c>
      <c r="AD20" s="136">
        <f t="shared" si="8"/>
        <v>0</v>
      </c>
      <c r="AE20" s="136">
        <f t="shared" si="8"/>
        <v>0</v>
      </c>
      <c r="AF20" s="136">
        <f aca="true" t="shared" si="9" ref="AF20:AP20">AF12-AF18</f>
        <v>0</v>
      </c>
      <c r="AG20" s="136">
        <f t="shared" si="9"/>
        <v>0</v>
      </c>
      <c r="AH20" s="136">
        <f t="shared" si="9"/>
        <v>0</v>
      </c>
      <c r="AI20" s="136">
        <f t="shared" si="9"/>
        <v>0</v>
      </c>
      <c r="AJ20" s="136">
        <f t="shared" si="9"/>
        <v>0</v>
      </c>
      <c r="AK20" s="136">
        <f t="shared" si="9"/>
        <v>0</v>
      </c>
      <c r="AL20" s="136">
        <f t="shared" si="9"/>
        <v>0</v>
      </c>
      <c r="AM20" s="136">
        <f t="shared" si="9"/>
        <v>0</v>
      </c>
      <c r="AN20" s="136">
        <f t="shared" si="9"/>
        <v>0</v>
      </c>
      <c r="AO20" s="136">
        <f t="shared" si="9"/>
        <v>0</v>
      </c>
      <c r="AP20" s="136">
        <f t="shared" si="9"/>
        <v>0</v>
      </c>
    </row>
    <row r="21" spans="4:6" s="132" customFormat="1" ht="12.75">
      <c r="D21" s="171"/>
      <c r="E21" s="171"/>
      <c r="F21" s="171"/>
    </row>
    <row r="22" spans="4:6" s="132" customFormat="1" ht="12.75">
      <c r="D22" s="171"/>
      <c r="E22" s="171"/>
      <c r="F22" s="171"/>
    </row>
    <row r="23" spans="4:6" s="132" customFormat="1" ht="12.75">
      <c r="D23" s="171"/>
      <c r="E23" s="171"/>
      <c r="F23" s="171"/>
    </row>
    <row r="24" spans="2:7" s="132" customFormat="1" ht="12.75">
      <c r="B24" s="141" t="s">
        <v>34</v>
      </c>
      <c r="D24" s="340"/>
      <c r="E24" s="172"/>
      <c r="F24" s="341" t="s">
        <v>622</v>
      </c>
      <c r="G24" s="172"/>
    </row>
    <row r="25" spans="4:7" s="132" customFormat="1" ht="12.75">
      <c r="D25" s="171"/>
      <c r="E25" s="171"/>
      <c r="F25" s="141" t="s">
        <v>219</v>
      </c>
      <c r="G25" s="171"/>
    </row>
    <row r="26" spans="4:6" s="132" customFormat="1" ht="12.75">
      <c r="D26" s="171"/>
      <c r="E26" s="171"/>
      <c r="F26" s="171"/>
    </row>
    <row r="27" spans="2:6" s="132" customFormat="1" ht="12.75">
      <c r="B27" s="141" t="s">
        <v>220</v>
      </c>
      <c r="D27" s="339"/>
      <c r="E27" s="171"/>
      <c r="F27" s="341" t="s">
        <v>623</v>
      </c>
    </row>
    <row r="28" spans="2:6" s="132" customFormat="1" ht="12.75">
      <c r="B28" s="141" t="s">
        <v>33</v>
      </c>
      <c r="D28" s="171"/>
      <c r="E28" s="171"/>
      <c r="F28" s="141" t="s">
        <v>219</v>
      </c>
    </row>
    <row r="29" spans="2:6" s="132" customFormat="1" ht="12.75">
      <c r="B29" s="141" t="s">
        <v>18</v>
      </c>
      <c r="D29" s="171"/>
      <c r="E29" s="171"/>
      <c r="F29" s="171"/>
    </row>
    <row r="30" spans="4:6" s="132" customFormat="1" ht="12.75">
      <c r="D30" s="171"/>
      <c r="E30" s="171"/>
      <c r="F30" s="171"/>
    </row>
    <row r="31" spans="4:6" s="132" customFormat="1" ht="12.75">
      <c r="D31" s="171"/>
      <c r="E31" s="171"/>
      <c r="F31" s="171"/>
    </row>
    <row r="32" spans="4:6" s="132" customFormat="1" ht="12.75">
      <c r="D32" s="171"/>
      <c r="E32" s="171"/>
      <c r="F32" s="171"/>
    </row>
    <row r="33" spans="4:6" s="132" customFormat="1" ht="12.75">
      <c r="D33" s="171"/>
      <c r="E33" s="171"/>
      <c r="F33" s="171"/>
    </row>
    <row r="34" spans="4:6" s="132" customFormat="1" ht="12.75">
      <c r="D34" s="171"/>
      <c r="E34" s="171"/>
      <c r="F34" s="171"/>
    </row>
    <row r="35" spans="4:6" s="132" customFormat="1" ht="12.75">
      <c r="D35" s="171"/>
      <c r="E35" s="171"/>
      <c r="F35" s="171"/>
    </row>
    <row r="36" spans="4:6" s="132" customFormat="1" ht="12.75">
      <c r="D36" s="171"/>
      <c r="E36" s="171"/>
      <c r="F36" s="171"/>
    </row>
    <row r="37" spans="4:6" s="132" customFormat="1" ht="12.75">
      <c r="D37" s="171"/>
      <c r="E37" s="171"/>
      <c r="F37" s="171"/>
    </row>
    <row r="38" spans="4:6" s="132" customFormat="1" ht="12.75">
      <c r="D38" s="171"/>
      <c r="E38" s="171"/>
      <c r="F38" s="171"/>
    </row>
    <row r="39" spans="4:6" s="132" customFormat="1" ht="12.75">
      <c r="D39" s="171"/>
      <c r="E39" s="171"/>
      <c r="F39" s="171"/>
    </row>
    <row r="40" spans="4:6" s="132" customFormat="1" ht="12.75">
      <c r="D40" s="171"/>
      <c r="E40" s="171"/>
      <c r="F40" s="171"/>
    </row>
    <row r="41" spans="4:6" s="132" customFormat="1" ht="12.75">
      <c r="D41" s="171"/>
      <c r="E41" s="171"/>
      <c r="F41" s="171"/>
    </row>
    <row r="42" spans="4:6" s="132" customFormat="1" ht="12.75">
      <c r="D42" s="171"/>
      <c r="E42" s="171"/>
      <c r="F42" s="171"/>
    </row>
    <row r="43" spans="4:6" s="132" customFormat="1" ht="12.75">
      <c r="D43" s="171"/>
      <c r="E43" s="171"/>
      <c r="F43" s="171"/>
    </row>
    <row r="44" spans="4:6" s="132" customFormat="1" ht="12.75">
      <c r="D44" s="171"/>
      <c r="E44" s="171"/>
      <c r="F44" s="171"/>
    </row>
    <row r="45" spans="4:6" s="132" customFormat="1" ht="12.75">
      <c r="D45" s="171"/>
      <c r="E45" s="171"/>
      <c r="F45" s="171"/>
    </row>
    <row r="46" spans="4:6" s="132" customFormat="1" ht="12.75">
      <c r="D46" s="171"/>
      <c r="E46" s="171"/>
      <c r="F46" s="171"/>
    </row>
    <row r="47" spans="4:6" s="132" customFormat="1" ht="12.75">
      <c r="D47" s="171"/>
      <c r="E47" s="171"/>
      <c r="F47" s="171"/>
    </row>
    <row r="48" spans="4:6" s="132" customFormat="1" ht="12.75">
      <c r="D48" s="171"/>
      <c r="E48" s="171"/>
      <c r="F48" s="171"/>
    </row>
    <row r="49" spans="4:6" s="132" customFormat="1" ht="12.75">
      <c r="D49" s="171"/>
      <c r="E49" s="171"/>
      <c r="F49" s="171"/>
    </row>
    <row r="50" spans="4:6" s="132" customFormat="1" ht="12.75">
      <c r="D50" s="171"/>
      <c r="E50" s="171"/>
      <c r="F50" s="171"/>
    </row>
    <row r="51" spans="4:6" s="132" customFormat="1" ht="12.75">
      <c r="D51" s="171"/>
      <c r="E51" s="171"/>
      <c r="F51" s="171"/>
    </row>
    <row r="52" spans="4:6" s="132" customFormat="1" ht="12.75">
      <c r="D52" s="171"/>
      <c r="E52" s="171"/>
      <c r="F52" s="171"/>
    </row>
    <row r="53" spans="4:6" s="132" customFormat="1" ht="12.75">
      <c r="D53" s="171"/>
      <c r="E53" s="171"/>
      <c r="F53" s="171"/>
    </row>
    <row r="54" spans="4:6" s="132" customFormat="1" ht="12.75">
      <c r="D54" s="171"/>
      <c r="E54" s="171"/>
      <c r="F54" s="171"/>
    </row>
    <row r="55" spans="4:6" s="132" customFormat="1" ht="12.75">
      <c r="D55" s="171"/>
      <c r="E55" s="171"/>
      <c r="F55" s="171"/>
    </row>
    <row r="56" spans="4:6" s="132" customFormat="1" ht="12.75">
      <c r="D56" s="171"/>
      <c r="E56" s="171"/>
      <c r="F56" s="171"/>
    </row>
    <row r="57" spans="4:6" s="132" customFormat="1" ht="12.75">
      <c r="D57" s="171"/>
      <c r="E57" s="171"/>
      <c r="F57" s="171"/>
    </row>
    <row r="58" spans="4:6" s="132" customFormat="1" ht="12.75">
      <c r="D58" s="171"/>
      <c r="E58" s="171"/>
      <c r="F58" s="171"/>
    </row>
    <row r="59" spans="4:6" s="132" customFormat="1" ht="12.75">
      <c r="D59" s="171"/>
      <c r="E59" s="171"/>
      <c r="F59" s="171"/>
    </row>
    <row r="60" spans="4:6" s="132" customFormat="1" ht="12.75">
      <c r="D60" s="171"/>
      <c r="E60" s="171"/>
      <c r="F60" s="171"/>
    </row>
    <row r="61" spans="4:6" s="132" customFormat="1" ht="12.75">
      <c r="D61" s="171"/>
      <c r="E61" s="171"/>
      <c r="F61" s="171"/>
    </row>
    <row r="62" spans="4:6" s="132" customFormat="1" ht="12.75">
      <c r="D62" s="171"/>
      <c r="E62" s="171"/>
      <c r="F62" s="171"/>
    </row>
    <row r="63" spans="4:6" s="132" customFormat="1" ht="12.75">
      <c r="D63" s="171"/>
      <c r="E63" s="171"/>
      <c r="F63" s="171"/>
    </row>
    <row r="64" spans="4:6" s="132" customFormat="1" ht="12.75">
      <c r="D64" s="171"/>
      <c r="E64" s="171"/>
      <c r="F64" s="171"/>
    </row>
    <row r="65" spans="4:6" s="132" customFormat="1" ht="12.75">
      <c r="D65" s="171"/>
      <c r="E65" s="171"/>
      <c r="F65" s="171"/>
    </row>
    <row r="66" spans="4:6" s="132" customFormat="1" ht="12.75">
      <c r="D66" s="171"/>
      <c r="E66" s="171"/>
      <c r="F66" s="171"/>
    </row>
    <row r="67" spans="4:6" s="132" customFormat="1" ht="12.75">
      <c r="D67" s="171"/>
      <c r="E67" s="171"/>
      <c r="F67" s="171"/>
    </row>
    <row r="68" spans="4:6" s="132" customFormat="1" ht="12.75">
      <c r="D68" s="171"/>
      <c r="E68" s="171"/>
      <c r="F68" s="171"/>
    </row>
    <row r="69" spans="4:6" s="132" customFormat="1" ht="12.75">
      <c r="D69" s="171"/>
      <c r="E69" s="171"/>
      <c r="F69" s="171"/>
    </row>
    <row r="70" spans="4:6" s="132" customFormat="1" ht="12.75">
      <c r="D70" s="171"/>
      <c r="E70" s="171"/>
      <c r="F70" s="171"/>
    </row>
    <row r="71" spans="4:6" s="132" customFormat="1" ht="12.75">
      <c r="D71" s="171"/>
      <c r="E71" s="171"/>
      <c r="F71" s="171"/>
    </row>
    <row r="72" spans="4:6" s="132" customFormat="1" ht="12.75">
      <c r="D72" s="171"/>
      <c r="E72" s="171"/>
      <c r="F72" s="171"/>
    </row>
    <row r="73" spans="4:6" s="132" customFormat="1" ht="12.75">
      <c r="D73" s="171"/>
      <c r="E73" s="171"/>
      <c r="F73" s="171"/>
    </row>
    <row r="74" spans="4:6" s="132" customFormat="1" ht="12.75">
      <c r="D74" s="171"/>
      <c r="E74" s="171"/>
      <c r="F74" s="171"/>
    </row>
    <row r="75" spans="4:6" s="132" customFormat="1" ht="12.75">
      <c r="D75" s="171"/>
      <c r="E75" s="171"/>
      <c r="F75" s="171"/>
    </row>
    <row r="76" spans="4:6" s="132" customFormat="1" ht="12.75">
      <c r="D76" s="171"/>
      <c r="E76" s="171"/>
      <c r="F76" s="171"/>
    </row>
    <row r="77" spans="4:6" s="132" customFormat="1" ht="12.75">
      <c r="D77" s="171"/>
      <c r="E77" s="171"/>
      <c r="F77" s="171"/>
    </row>
    <row r="78" spans="4:6" s="132" customFormat="1" ht="12.75">
      <c r="D78" s="171"/>
      <c r="E78" s="171"/>
      <c r="F78" s="171"/>
    </row>
    <row r="79" spans="4:6" s="132" customFormat="1" ht="12.75">
      <c r="D79" s="171"/>
      <c r="E79" s="171"/>
      <c r="F79" s="171"/>
    </row>
    <row r="80" spans="4:6" s="132" customFormat="1" ht="12.75">
      <c r="D80" s="171"/>
      <c r="E80" s="171"/>
      <c r="F80" s="171"/>
    </row>
    <row r="81" spans="4:6" s="132" customFormat="1" ht="12.75">
      <c r="D81" s="171"/>
      <c r="E81" s="171"/>
      <c r="F81" s="171"/>
    </row>
    <row r="82" spans="4:6" s="132" customFormat="1" ht="12.75">
      <c r="D82" s="171"/>
      <c r="E82" s="171"/>
      <c r="F82" s="171"/>
    </row>
    <row r="83" spans="4:6" s="132" customFormat="1" ht="12.75">
      <c r="D83" s="171"/>
      <c r="E83" s="171"/>
      <c r="F83" s="171"/>
    </row>
    <row r="84" spans="4:6" s="132" customFormat="1" ht="12.75">
      <c r="D84" s="171"/>
      <c r="E84" s="171"/>
      <c r="F84" s="171"/>
    </row>
    <row r="85" spans="4:6" s="132" customFormat="1" ht="12.75">
      <c r="D85" s="171"/>
      <c r="E85" s="171"/>
      <c r="F85" s="171"/>
    </row>
    <row r="86" spans="4:6" s="132" customFormat="1" ht="12.75">
      <c r="D86" s="171"/>
      <c r="E86" s="171"/>
      <c r="F86" s="171"/>
    </row>
    <row r="87" spans="4:6" s="132" customFormat="1" ht="12.75">
      <c r="D87" s="171"/>
      <c r="E87" s="171"/>
      <c r="F87" s="171"/>
    </row>
    <row r="88" spans="4:6" s="132" customFormat="1" ht="12.75">
      <c r="D88" s="171"/>
      <c r="E88" s="171"/>
      <c r="F88" s="171"/>
    </row>
    <row r="89" spans="4:6" s="132" customFormat="1" ht="12.75">
      <c r="D89" s="171"/>
      <c r="E89" s="171"/>
      <c r="F89" s="171"/>
    </row>
    <row r="90" spans="4:6" s="132" customFormat="1" ht="12.75">
      <c r="D90" s="171"/>
      <c r="E90" s="171"/>
      <c r="F90" s="171"/>
    </row>
    <row r="91" spans="4:6" s="132" customFormat="1" ht="12.75">
      <c r="D91" s="171"/>
      <c r="E91" s="171"/>
      <c r="F91" s="171"/>
    </row>
    <row r="92" spans="4:6" s="132" customFormat="1" ht="12.75">
      <c r="D92" s="171"/>
      <c r="E92" s="171"/>
      <c r="F92" s="171"/>
    </row>
    <row r="93" spans="4:6" s="132" customFormat="1" ht="12.75">
      <c r="D93" s="171"/>
      <c r="E93" s="171"/>
      <c r="F93" s="171"/>
    </row>
    <row r="94" spans="4:6" s="132" customFormat="1" ht="12.75">
      <c r="D94" s="171"/>
      <c r="E94" s="171"/>
      <c r="F94" s="171"/>
    </row>
    <row r="95" spans="4:6" s="132" customFormat="1" ht="12.75">
      <c r="D95" s="171"/>
      <c r="E95" s="171"/>
      <c r="F95" s="171"/>
    </row>
    <row r="96" spans="4:6" s="132" customFormat="1" ht="12.75">
      <c r="D96" s="171"/>
      <c r="E96" s="171"/>
      <c r="F96" s="171"/>
    </row>
    <row r="97" spans="4:6" s="132" customFormat="1" ht="12.75">
      <c r="D97" s="171"/>
      <c r="E97" s="171"/>
      <c r="F97" s="171"/>
    </row>
    <row r="98" spans="4:6" s="132" customFormat="1" ht="12.75">
      <c r="D98" s="171"/>
      <c r="E98" s="171"/>
      <c r="F98" s="171"/>
    </row>
    <row r="99" spans="4:6" s="132" customFormat="1" ht="12.75">
      <c r="D99" s="171"/>
      <c r="E99" s="171"/>
      <c r="F99" s="171"/>
    </row>
    <row r="100" spans="4:6" s="132" customFormat="1" ht="12.75">
      <c r="D100" s="171"/>
      <c r="E100" s="171"/>
      <c r="F100" s="171"/>
    </row>
    <row r="101" spans="4:6" s="132" customFormat="1" ht="12.75">
      <c r="D101" s="171"/>
      <c r="E101" s="171"/>
      <c r="F101" s="171"/>
    </row>
    <row r="102" spans="4:6" s="132" customFormat="1" ht="12.75">
      <c r="D102" s="171"/>
      <c r="E102" s="171"/>
      <c r="F102" s="171"/>
    </row>
    <row r="103" spans="4:6" s="132" customFormat="1" ht="12.75">
      <c r="D103" s="171"/>
      <c r="E103" s="171"/>
      <c r="F103" s="171"/>
    </row>
    <row r="104" spans="4:6" s="132" customFormat="1" ht="12.75">
      <c r="D104" s="171"/>
      <c r="E104" s="171"/>
      <c r="F104" s="171"/>
    </row>
    <row r="105" spans="4:6" s="132" customFormat="1" ht="12.75">
      <c r="D105" s="171"/>
      <c r="E105" s="171"/>
      <c r="F105" s="171"/>
    </row>
    <row r="106" spans="4:6" s="132" customFormat="1" ht="12.75">
      <c r="D106" s="171"/>
      <c r="E106" s="171"/>
      <c r="F106" s="171"/>
    </row>
    <row r="107" spans="4:6" s="132" customFormat="1" ht="12.75">
      <c r="D107" s="171"/>
      <c r="E107" s="171"/>
      <c r="F107" s="171"/>
    </row>
    <row r="108" spans="4:6" s="132" customFormat="1" ht="12.75">
      <c r="D108" s="171"/>
      <c r="E108" s="171"/>
      <c r="F108" s="171"/>
    </row>
    <row r="109" spans="4:6" s="132" customFormat="1" ht="12.75">
      <c r="D109" s="171"/>
      <c r="E109" s="171"/>
      <c r="F109" s="171"/>
    </row>
    <row r="110" spans="4:6" s="132" customFormat="1" ht="12.75">
      <c r="D110" s="171"/>
      <c r="E110" s="171"/>
      <c r="F110" s="171"/>
    </row>
    <row r="111" spans="4:6" s="132" customFormat="1" ht="12.75">
      <c r="D111" s="171"/>
      <c r="E111" s="171"/>
      <c r="F111" s="171"/>
    </row>
    <row r="112" spans="4:6" s="132" customFormat="1" ht="12.75">
      <c r="D112" s="171"/>
      <c r="E112" s="171"/>
      <c r="F112" s="171"/>
    </row>
    <row r="113" spans="4:6" s="132" customFormat="1" ht="12.75">
      <c r="D113" s="171"/>
      <c r="E113" s="171"/>
      <c r="F113" s="171"/>
    </row>
    <row r="114" spans="4:6" s="132" customFormat="1" ht="12.75">
      <c r="D114" s="171"/>
      <c r="E114" s="171"/>
      <c r="F114" s="171"/>
    </row>
    <row r="115" spans="4:6" s="132" customFormat="1" ht="12.75">
      <c r="D115" s="171"/>
      <c r="E115" s="171"/>
      <c r="F115" s="171"/>
    </row>
    <row r="116" spans="4:6" s="132" customFormat="1" ht="12.75">
      <c r="D116" s="171"/>
      <c r="E116" s="171"/>
      <c r="F116" s="171"/>
    </row>
    <row r="117" spans="4:6" s="132" customFormat="1" ht="12.75">
      <c r="D117" s="171"/>
      <c r="E117" s="171"/>
      <c r="F117" s="171"/>
    </row>
    <row r="118" spans="4:6" s="132" customFormat="1" ht="12.75">
      <c r="D118" s="171"/>
      <c r="E118" s="171"/>
      <c r="F118" s="171"/>
    </row>
    <row r="119" spans="4:6" s="132" customFormat="1" ht="12.75">
      <c r="D119" s="171"/>
      <c r="E119" s="171"/>
      <c r="F119" s="171"/>
    </row>
    <row r="120" spans="4:6" s="132" customFormat="1" ht="12.75">
      <c r="D120" s="171"/>
      <c r="E120" s="171"/>
      <c r="F120" s="171"/>
    </row>
    <row r="121" spans="4:6" s="132" customFormat="1" ht="12.75">
      <c r="D121" s="171"/>
      <c r="E121" s="171"/>
      <c r="F121" s="171"/>
    </row>
    <row r="122" spans="4:6" s="132" customFormat="1" ht="12.75">
      <c r="D122" s="171"/>
      <c r="E122" s="171"/>
      <c r="F122" s="171"/>
    </row>
    <row r="123" spans="4:6" s="132" customFormat="1" ht="12.75">
      <c r="D123" s="171"/>
      <c r="E123" s="171"/>
      <c r="F123" s="171"/>
    </row>
    <row r="124" spans="4:6" s="132" customFormat="1" ht="12.75">
      <c r="D124" s="171"/>
      <c r="E124" s="171"/>
      <c r="F124" s="171"/>
    </row>
    <row r="125" spans="4:6" s="132" customFormat="1" ht="12.75">
      <c r="D125" s="171"/>
      <c r="E125" s="171"/>
      <c r="F125" s="171"/>
    </row>
    <row r="126" spans="4:6" s="132" customFormat="1" ht="12.75">
      <c r="D126" s="171"/>
      <c r="E126" s="171"/>
      <c r="F126" s="171"/>
    </row>
    <row r="127" spans="4:6" s="132" customFormat="1" ht="12.75">
      <c r="D127" s="171"/>
      <c r="E127" s="171"/>
      <c r="F127" s="171"/>
    </row>
    <row r="128" spans="4:6" s="132" customFormat="1" ht="12.75">
      <c r="D128" s="171"/>
      <c r="E128" s="171"/>
      <c r="F128" s="171"/>
    </row>
    <row r="129" spans="4:6" s="132" customFormat="1" ht="12.75">
      <c r="D129" s="171"/>
      <c r="E129" s="171"/>
      <c r="F129" s="171"/>
    </row>
    <row r="130" spans="4:6" s="132" customFormat="1" ht="12.75">
      <c r="D130" s="171"/>
      <c r="E130" s="171"/>
      <c r="F130" s="171"/>
    </row>
    <row r="131" spans="4:6" s="132" customFormat="1" ht="12.75">
      <c r="D131" s="171"/>
      <c r="E131" s="171"/>
      <c r="F131" s="171"/>
    </row>
    <row r="132" spans="4:6" s="132" customFormat="1" ht="12.75">
      <c r="D132" s="171"/>
      <c r="E132" s="171"/>
      <c r="F132" s="171"/>
    </row>
    <row r="133" spans="4:6" s="132" customFormat="1" ht="12.75">
      <c r="D133" s="171"/>
      <c r="E133" s="171"/>
      <c r="F133" s="171"/>
    </row>
    <row r="134" spans="4:6" s="132" customFormat="1" ht="12.75">
      <c r="D134" s="171"/>
      <c r="E134" s="171"/>
      <c r="F134" s="171"/>
    </row>
    <row r="135" spans="4:6" s="132" customFormat="1" ht="12.75">
      <c r="D135" s="171"/>
      <c r="E135" s="171"/>
      <c r="F135" s="171"/>
    </row>
    <row r="136" spans="4:6" s="132" customFormat="1" ht="12.75">
      <c r="D136" s="171"/>
      <c r="E136" s="171"/>
      <c r="F136" s="171"/>
    </row>
    <row r="137" spans="4:6" s="132" customFormat="1" ht="12.75">
      <c r="D137" s="171"/>
      <c r="E137" s="171"/>
      <c r="F137" s="171"/>
    </row>
    <row r="138" spans="4:6" s="132" customFormat="1" ht="12.75">
      <c r="D138" s="171"/>
      <c r="E138" s="171"/>
      <c r="F138" s="171"/>
    </row>
    <row r="139" spans="4:6" s="132" customFormat="1" ht="12.75">
      <c r="D139" s="171"/>
      <c r="E139" s="171"/>
      <c r="F139" s="171"/>
    </row>
    <row r="140" spans="4:6" s="132" customFormat="1" ht="12.75">
      <c r="D140" s="171"/>
      <c r="E140" s="171"/>
      <c r="F140" s="171"/>
    </row>
    <row r="141" spans="4:6" s="132" customFormat="1" ht="12.75">
      <c r="D141" s="171"/>
      <c r="E141" s="171"/>
      <c r="F141" s="171"/>
    </row>
    <row r="142" spans="4:6" s="132" customFormat="1" ht="12.75">
      <c r="D142" s="171"/>
      <c r="E142" s="171"/>
      <c r="F142" s="171"/>
    </row>
    <row r="143" spans="4:6" s="132" customFormat="1" ht="12.75">
      <c r="D143" s="171"/>
      <c r="E143" s="171"/>
      <c r="F143" s="171"/>
    </row>
    <row r="144" spans="4:6" s="132" customFormat="1" ht="12.75">
      <c r="D144" s="171"/>
      <c r="E144" s="171"/>
      <c r="F144" s="171"/>
    </row>
    <row r="145" spans="4:6" s="132" customFormat="1" ht="12.75">
      <c r="D145" s="171"/>
      <c r="E145" s="171"/>
      <c r="F145" s="171"/>
    </row>
    <row r="146" spans="4:6" s="132" customFormat="1" ht="12.75">
      <c r="D146" s="171"/>
      <c r="E146" s="171"/>
      <c r="F146" s="171"/>
    </row>
    <row r="147" spans="4:6" s="132" customFormat="1" ht="12.75">
      <c r="D147" s="171"/>
      <c r="E147" s="171"/>
      <c r="F147" s="171"/>
    </row>
    <row r="148" spans="4:6" s="132" customFormat="1" ht="12.75">
      <c r="D148" s="171"/>
      <c r="E148" s="171"/>
      <c r="F148" s="171"/>
    </row>
    <row r="149" spans="4:6" s="132" customFormat="1" ht="12.75">
      <c r="D149" s="171"/>
      <c r="E149" s="171"/>
      <c r="F149" s="171"/>
    </row>
    <row r="150" spans="4:6" s="132" customFormat="1" ht="12.75">
      <c r="D150" s="171"/>
      <c r="E150" s="171"/>
      <c r="F150" s="171"/>
    </row>
    <row r="151" spans="4:6" s="132" customFormat="1" ht="12.75">
      <c r="D151" s="171"/>
      <c r="E151" s="171"/>
      <c r="F151" s="171"/>
    </row>
    <row r="152" spans="4:6" s="132" customFormat="1" ht="12.75">
      <c r="D152" s="171"/>
      <c r="E152" s="171"/>
      <c r="F152" s="171"/>
    </row>
    <row r="153" spans="4:6" s="132" customFormat="1" ht="12.75">
      <c r="D153" s="171"/>
      <c r="E153" s="171"/>
      <c r="F153" s="171"/>
    </row>
    <row r="154" spans="4:6" s="132" customFormat="1" ht="12.75">
      <c r="D154" s="171"/>
      <c r="E154" s="171"/>
      <c r="F154" s="171"/>
    </row>
    <row r="155" spans="4:6" s="132" customFormat="1" ht="12.75">
      <c r="D155" s="171"/>
      <c r="E155" s="171"/>
      <c r="F155" s="171"/>
    </row>
    <row r="156" spans="4:6" s="132" customFormat="1" ht="12.75">
      <c r="D156" s="171"/>
      <c r="E156" s="171"/>
      <c r="F156" s="171"/>
    </row>
    <row r="157" spans="4:6" s="132" customFormat="1" ht="12.75">
      <c r="D157" s="171"/>
      <c r="E157" s="171"/>
      <c r="F157" s="171"/>
    </row>
    <row r="158" spans="4:6" s="132" customFormat="1" ht="12.75">
      <c r="D158" s="171"/>
      <c r="E158" s="171"/>
      <c r="F158" s="171"/>
    </row>
    <row r="159" spans="4:6" s="132" customFormat="1" ht="12.75">
      <c r="D159" s="171"/>
      <c r="E159" s="171"/>
      <c r="F159" s="171"/>
    </row>
    <row r="160" spans="4:6" s="132" customFormat="1" ht="12.75">
      <c r="D160" s="171"/>
      <c r="E160" s="171"/>
      <c r="F160" s="171"/>
    </row>
    <row r="161" spans="4:6" s="132" customFormat="1" ht="12.75">
      <c r="D161" s="171"/>
      <c r="E161" s="171"/>
      <c r="F161" s="171"/>
    </row>
    <row r="162" spans="4:6" s="132" customFormat="1" ht="12.75">
      <c r="D162" s="171"/>
      <c r="E162" s="171"/>
      <c r="F162" s="171"/>
    </row>
    <row r="163" spans="4:6" s="132" customFormat="1" ht="12.75">
      <c r="D163" s="171"/>
      <c r="E163" s="171"/>
      <c r="F163" s="171"/>
    </row>
    <row r="164" spans="4:6" s="132" customFormat="1" ht="12.75">
      <c r="D164" s="171"/>
      <c r="E164" s="171"/>
      <c r="F164" s="171"/>
    </row>
    <row r="165" spans="4:6" s="132" customFormat="1" ht="12.75">
      <c r="D165" s="171"/>
      <c r="E165" s="171"/>
      <c r="F165" s="171"/>
    </row>
    <row r="166" spans="4:6" s="132" customFormat="1" ht="12.75">
      <c r="D166" s="171"/>
      <c r="E166" s="171"/>
      <c r="F166" s="171"/>
    </row>
    <row r="167" spans="4:6" s="132" customFormat="1" ht="12.75">
      <c r="D167" s="171"/>
      <c r="E167" s="171"/>
      <c r="F167" s="171"/>
    </row>
    <row r="168" spans="4:6" s="132" customFormat="1" ht="12.75">
      <c r="D168" s="171"/>
      <c r="E168" s="171"/>
      <c r="F168" s="171"/>
    </row>
    <row r="169" spans="4:6" s="132" customFormat="1" ht="12.75">
      <c r="D169" s="171"/>
      <c r="E169" s="171"/>
      <c r="F169" s="171"/>
    </row>
    <row r="170" spans="4:6" s="132" customFormat="1" ht="12.75">
      <c r="D170" s="171"/>
      <c r="E170" s="171"/>
      <c r="F170" s="171"/>
    </row>
    <row r="171" spans="4:6" s="132" customFormat="1" ht="12.75">
      <c r="D171" s="171"/>
      <c r="E171" s="171"/>
      <c r="F171" s="171"/>
    </row>
    <row r="172" spans="4:6" s="132" customFormat="1" ht="12.75">
      <c r="D172" s="171"/>
      <c r="E172" s="171"/>
      <c r="F172" s="171"/>
    </row>
    <row r="173" spans="4:6" s="132" customFormat="1" ht="12.75">
      <c r="D173" s="171"/>
      <c r="E173" s="171"/>
      <c r="F173" s="171"/>
    </row>
    <row r="174" spans="4:6" s="132" customFormat="1" ht="12.75">
      <c r="D174" s="171"/>
      <c r="E174" s="171"/>
      <c r="F174" s="171"/>
    </row>
    <row r="175" spans="4:6" s="132" customFormat="1" ht="12.75">
      <c r="D175" s="171"/>
      <c r="E175" s="171"/>
      <c r="F175" s="171"/>
    </row>
    <row r="176" spans="4:6" s="132" customFormat="1" ht="12.75">
      <c r="D176" s="171"/>
      <c r="E176" s="171"/>
      <c r="F176" s="171"/>
    </row>
    <row r="177" spans="4:6" s="132" customFormat="1" ht="12.75">
      <c r="D177" s="171"/>
      <c r="E177" s="171"/>
      <c r="F177" s="171"/>
    </row>
    <row r="178" spans="4:6" s="132" customFormat="1" ht="12.75">
      <c r="D178" s="171"/>
      <c r="E178" s="171"/>
      <c r="F178" s="171"/>
    </row>
    <row r="179" spans="4:6" s="132" customFormat="1" ht="12.75">
      <c r="D179" s="171"/>
      <c r="E179" s="171"/>
      <c r="F179" s="171"/>
    </row>
    <row r="180" spans="4:6" s="132" customFormat="1" ht="12.75">
      <c r="D180" s="171"/>
      <c r="E180" s="171"/>
      <c r="F180" s="171"/>
    </row>
    <row r="181" spans="4:6" s="132" customFormat="1" ht="12.75">
      <c r="D181" s="171"/>
      <c r="E181" s="171"/>
      <c r="F181" s="171"/>
    </row>
    <row r="182" spans="4:6" s="132" customFormat="1" ht="12.75">
      <c r="D182" s="171"/>
      <c r="E182" s="171"/>
      <c r="F182" s="171"/>
    </row>
    <row r="183" spans="4:6" s="132" customFormat="1" ht="12.75">
      <c r="D183" s="171"/>
      <c r="E183" s="171"/>
      <c r="F183" s="171"/>
    </row>
    <row r="184" spans="4:6" s="132" customFormat="1" ht="12.75">
      <c r="D184" s="171"/>
      <c r="E184" s="171"/>
      <c r="F184" s="171"/>
    </row>
    <row r="185" spans="4:6" s="132" customFormat="1" ht="12.75">
      <c r="D185" s="171"/>
      <c r="E185" s="171"/>
      <c r="F185" s="171"/>
    </row>
    <row r="186" spans="4:6" s="132" customFormat="1" ht="12.75">
      <c r="D186" s="171"/>
      <c r="E186" s="171"/>
      <c r="F186" s="171"/>
    </row>
    <row r="187" spans="4:6" s="132" customFormat="1" ht="12.75">
      <c r="D187" s="171"/>
      <c r="E187" s="171"/>
      <c r="F187" s="171"/>
    </row>
    <row r="188" spans="4:6" s="132" customFormat="1" ht="12.75">
      <c r="D188" s="171"/>
      <c r="E188" s="171"/>
      <c r="F188" s="171"/>
    </row>
    <row r="189" spans="4:6" s="132" customFormat="1" ht="12.75">
      <c r="D189" s="171"/>
      <c r="E189" s="171"/>
      <c r="F189" s="171"/>
    </row>
    <row r="190" spans="4:6" s="132" customFormat="1" ht="12.75">
      <c r="D190" s="171"/>
      <c r="E190" s="171"/>
      <c r="F190" s="171"/>
    </row>
    <row r="191" spans="4:6" s="132" customFormat="1" ht="12.75">
      <c r="D191" s="171"/>
      <c r="E191" s="171"/>
      <c r="F191" s="171"/>
    </row>
    <row r="192" spans="4:6" s="132" customFormat="1" ht="12.75">
      <c r="D192" s="171"/>
      <c r="E192" s="171"/>
      <c r="F192" s="171"/>
    </row>
    <row r="193" spans="4:6" s="132" customFormat="1" ht="12.75">
      <c r="D193" s="171"/>
      <c r="E193" s="171"/>
      <c r="F193" s="171"/>
    </row>
    <row r="194" spans="4:6" s="132" customFormat="1" ht="12.75">
      <c r="D194" s="171"/>
      <c r="E194" s="171"/>
      <c r="F194" s="171"/>
    </row>
    <row r="195" spans="4:6" s="132" customFormat="1" ht="12.75">
      <c r="D195" s="171"/>
      <c r="E195" s="171"/>
      <c r="F195" s="171"/>
    </row>
    <row r="196" spans="4:6" s="132" customFormat="1" ht="12.75">
      <c r="D196" s="171"/>
      <c r="E196" s="171"/>
      <c r="F196" s="171"/>
    </row>
    <row r="197" spans="4:6" s="132" customFormat="1" ht="12.75">
      <c r="D197" s="171"/>
      <c r="E197" s="171"/>
      <c r="F197" s="171"/>
    </row>
    <row r="198" spans="4:6" s="132" customFormat="1" ht="12.75">
      <c r="D198" s="171"/>
      <c r="E198" s="171"/>
      <c r="F198" s="171"/>
    </row>
    <row r="199" spans="4:6" s="132" customFormat="1" ht="12.75">
      <c r="D199" s="171"/>
      <c r="E199" s="171"/>
      <c r="F199" s="171"/>
    </row>
    <row r="200" spans="4:6" s="132" customFormat="1" ht="12.75">
      <c r="D200" s="171"/>
      <c r="E200" s="171"/>
      <c r="F200" s="171"/>
    </row>
    <row r="201" spans="4:6" s="132" customFormat="1" ht="12.75">
      <c r="D201" s="171"/>
      <c r="E201" s="171"/>
      <c r="F201" s="171"/>
    </row>
    <row r="202" spans="4:6" s="132" customFormat="1" ht="12.75">
      <c r="D202" s="171"/>
      <c r="E202" s="171"/>
      <c r="F202" s="171"/>
    </row>
    <row r="203" spans="4:6" s="132" customFormat="1" ht="12.75">
      <c r="D203" s="171"/>
      <c r="E203" s="171"/>
      <c r="F203" s="171"/>
    </row>
    <row r="204" spans="4:6" s="132" customFormat="1" ht="12.75">
      <c r="D204" s="171"/>
      <c r="E204" s="171"/>
      <c r="F204" s="171"/>
    </row>
    <row r="205" spans="4:6" s="132" customFormat="1" ht="12.75">
      <c r="D205" s="171"/>
      <c r="E205" s="171"/>
      <c r="F205" s="171"/>
    </row>
    <row r="206" spans="4:6" s="132" customFormat="1" ht="12.75">
      <c r="D206" s="171"/>
      <c r="E206" s="171"/>
      <c r="F206" s="171"/>
    </row>
    <row r="207" spans="4:6" s="132" customFormat="1" ht="12.75">
      <c r="D207" s="171"/>
      <c r="E207" s="171"/>
      <c r="F207" s="171"/>
    </row>
    <row r="208" spans="4:6" s="132" customFormat="1" ht="12.75">
      <c r="D208" s="171"/>
      <c r="E208" s="171"/>
      <c r="F208" s="171"/>
    </row>
    <row r="209" spans="4:6" s="132" customFormat="1" ht="12.75">
      <c r="D209" s="171"/>
      <c r="E209" s="171"/>
      <c r="F209" s="171"/>
    </row>
    <row r="210" spans="4:6" s="132" customFormat="1" ht="12.75">
      <c r="D210" s="171"/>
      <c r="E210" s="171"/>
      <c r="F210" s="171"/>
    </row>
    <row r="211" spans="4:6" s="132" customFormat="1" ht="12.75">
      <c r="D211" s="171"/>
      <c r="E211" s="171"/>
      <c r="F211" s="171"/>
    </row>
    <row r="212" spans="4:6" s="132" customFormat="1" ht="12.75">
      <c r="D212" s="171"/>
      <c r="E212" s="171"/>
      <c r="F212" s="171"/>
    </row>
    <row r="213" spans="4:6" s="132" customFormat="1" ht="12.75">
      <c r="D213" s="171"/>
      <c r="E213" s="171"/>
      <c r="F213" s="171"/>
    </row>
    <row r="214" spans="4:6" s="132" customFormat="1" ht="12.75">
      <c r="D214" s="171"/>
      <c r="E214" s="171"/>
      <c r="F214" s="171"/>
    </row>
    <row r="215" spans="4:6" s="132" customFormat="1" ht="12.75">
      <c r="D215" s="171"/>
      <c r="E215" s="171"/>
      <c r="F215" s="171"/>
    </row>
    <row r="216" spans="4:6" s="132" customFormat="1" ht="12.75">
      <c r="D216" s="171"/>
      <c r="E216" s="171"/>
      <c r="F216" s="171"/>
    </row>
    <row r="217" spans="4:6" s="132" customFormat="1" ht="12.75">
      <c r="D217" s="171"/>
      <c r="E217" s="171"/>
      <c r="F217" s="171"/>
    </row>
    <row r="218" spans="4:6" s="132" customFormat="1" ht="12.75">
      <c r="D218" s="171"/>
      <c r="E218" s="171"/>
      <c r="F218" s="171"/>
    </row>
    <row r="219" spans="4:6" s="132" customFormat="1" ht="12.75">
      <c r="D219" s="171"/>
      <c r="E219" s="171"/>
      <c r="F219" s="171"/>
    </row>
    <row r="220" spans="4:6" s="132" customFormat="1" ht="12.75">
      <c r="D220" s="171"/>
      <c r="E220" s="171"/>
      <c r="F220" s="171"/>
    </row>
    <row r="221" spans="4:6" s="132" customFormat="1" ht="12.75">
      <c r="D221" s="171"/>
      <c r="E221" s="171"/>
      <c r="F221" s="171"/>
    </row>
    <row r="222" spans="4:6" s="132" customFormat="1" ht="12.75">
      <c r="D222" s="171"/>
      <c r="E222" s="171"/>
      <c r="F222" s="171"/>
    </row>
    <row r="223" spans="4:6" s="132" customFormat="1" ht="12.75">
      <c r="D223" s="171"/>
      <c r="E223" s="171"/>
      <c r="F223" s="171"/>
    </row>
    <row r="224" spans="4:6" s="132" customFormat="1" ht="12.75">
      <c r="D224" s="171"/>
      <c r="E224" s="171"/>
      <c r="F224" s="171"/>
    </row>
    <row r="225" spans="4:6" s="132" customFormat="1" ht="12.75">
      <c r="D225" s="171"/>
      <c r="E225" s="171"/>
      <c r="F225" s="171"/>
    </row>
    <row r="226" spans="4:6" s="132" customFormat="1" ht="12.75">
      <c r="D226" s="171"/>
      <c r="E226" s="171"/>
      <c r="F226" s="171"/>
    </row>
    <row r="227" spans="4:6" s="132" customFormat="1" ht="12.75">
      <c r="D227" s="171"/>
      <c r="E227" s="171"/>
      <c r="F227" s="171"/>
    </row>
    <row r="228" spans="4:6" s="132" customFormat="1" ht="12.75">
      <c r="D228" s="171"/>
      <c r="E228" s="171"/>
      <c r="F228" s="171"/>
    </row>
    <row r="229" spans="4:6" s="132" customFormat="1" ht="12.75">
      <c r="D229" s="171"/>
      <c r="E229" s="171"/>
      <c r="F229" s="171"/>
    </row>
    <row r="230" spans="4:6" s="132" customFormat="1" ht="12.75">
      <c r="D230" s="171"/>
      <c r="E230" s="171"/>
      <c r="F230" s="171"/>
    </row>
    <row r="231" spans="4:6" s="132" customFormat="1" ht="12.75">
      <c r="D231" s="171"/>
      <c r="E231" s="171"/>
      <c r="F231" s="171"/>
    </row>
    <row r="232" spans="4:6" s="132" customFormat="1" ht="12.75">
      <c r="D232" s="171"/>
      <c r="E232" s="171"/>
      <c r="F232" s="171"/>
    </row>
    <row r="233" spans="4:6" s="132" customFormat="1" ht="12.75">
      <c r="D233" s="171"/>
      <c r="E233" s="171"/>
      <c r="F233" s="171"/>
    </row>
    <row r="234" spans="4:6" s="132" customFormat="1" ht="12.75">
      <c r="D234" s="171"/>
      <c r="E234" s="171"/>
      <c r="F234" s="171"/>
    </row>
    <row r="235" spans="4:6" s="132" customFormat="1" ht="12.75">
      <c r="D235" s="171"/>
      <c r="E235" s="171"/>
      <c r="F235" s="171"/>
    </row>
    <row r="236" spans="4:6" s="132" customFormat="1" ht="12.75">
      <c r="D236" s="171"/>
      <c r="E236" s="171"/>
      <c r="F236" s="171"/>
    </row>
    <row r="237" spans="4:6" s="132" customFormat="1" ht="12.75">
      <c r="D237" s="171"/>
      <c r="E237" s="171"/>
      <c r="F237" s="171"/>
    </row>
    <row r="238" spans="4:6" s="132" customFormat="1" ht="12.75">
      <c r="D238" s="171"/>
      <c r="E238" s="171"/>
      <c r="F238" s="171"/>
    </row>
    <row r="239" spans="4:6" s="132" customFormat="1" ht="12.75">
      <c r="D239" s="171"/>
      <c r="E239" s="171"/>
      <c r="F239" s="171"/>
    </row>
    <row r="240" spans="4:6" s="132" customFormat="1" ht="12.75">
      <c r="D240" s="171"/>
      <c r="E240" s="171"/>
      <c r="F240" s="171"/>
    </row>
    <row r="241" spans="4:6" s="132" customFormat="1" ht="12.75">
      <c r="D241" s="171"/>
      <c r="E241" s="171"/>
      <c r="F241" s="171"/>
    </row>
    <row r="242" spans="4:6" s="132" customFormat="1" ht="12.75">
      <c r="D242" s="171"/>
      <c r="E242" s="171"/>
      <c r="F242" s="171"/>
    </row>
    <row r="243" spans="4:6" s="132" customFormat="1" ht="12.75">
      <c r="D243" s="171"/>
      <c r="E243" s="171"/>
      <c r="F243" s="171"/>
    </row>
    <row r="244" spans="4:6" s="132" customFormat="1" ht="12.75">
      <c r="D244" s="171"/>
      <c r="E244" s="171"/>
      <c r="F244" s="171"/>
    </row>
    <row r="245" spans="4:6" s="132" customFormat="1" ht="12.75">
      <c r="D245" s="171"/>
      <c r="E245" s="171"/>
      <c r="F245" s="171"/>
    </row>
    <row r="246" spans="4:6" s="132" customFormat="1" ht="12.75">
      <c r="D246" s="171"/>
      <c r="E246" s="171"/>
      <c r="F246" s="171"/>
    </row>
    <row r="247" spans="4:6" s="132" customFormat="1" ht="12.75">
      <c r="D247" s="171"/>
      <c r="E247" s="171"/>
      <c r="F247" s="171"/>
    </row>
    <row r="248" spans="4:6" s="132" customFormat="1" ht="12.75">
      <c r="D248" s="171"/>
      <c r="E248" s="171"/>
      <c r="F248" s="171"/>
    </row>
    <row r="249" spans="4:6" s="132" customFormat="1" ht="12.75">
      <c r="D249" s="171"/>
      <c r="E249" s="171"/>
      <c r="F249" s="171"/>
    </row>
    <row r="250" spans="4:6" s="132" customFormat="1" ht="12.75">
      <c r="D250" s="171"/>
      <c r="E250" s="171"/>
      <c r="F250" s="171"/>
    </row>
    <row r="251" spans="4:6" s="132" customFormat="1" ht="12.75">
      <c r="D251" s="171"/>
      <c r="E251" s="171"/>
      <c r="F251" s="171"/>
    </row>
    <row r="252" spans="4:6" s="132" customFormat="1" ht="12.75">
      <c r="D252" s="171"/>
      <c r="E252" s="171"/>
      <c r="F252" s="171"/>
    </row>
    <row r="253" spans="4:6" s="132" customFormat="1" ht="12.75">
      <c r="D253" s="171"/>
      <c r="E253" s="171"/>
      <c r="F253" s="171"/>
    </row>
    <row r="254" spans="4:6" s="132" customFormat="1" ht="12.75">
      <c r="D254" s="171"/>
      <c r="E254" s="171"/>
      <c r="F254" s="171"/>
    </row>
    <row r="255" spans="4:6" s="132" customFormat="1" ht="12.75">
      <c r="D255" s="171"/>
      <c r="E255" s="171"/>
      <c r="F255" s="171"/>
    </row>
    <row r="256" spans="4:6" s="132" customFormat="1" ht="12.75">
      <c r="D256" s="171"/>
      <c r="E256" s="171"/>
      <c r="F256" s="171"/>
    </row>
    <row r="257" spans="4:6" s="132" customFormat="1" ht="12.75">
      <c r="D257" s="171"/>
      <c r="E257" s="171"/>
      <c r="F257" s="171"/>
    </row>
    <row r="258" spans="4:6" s="132" customFormat="1" ht="12.75">
      <c r="D258" s="171"/>
      <c r="E258" s="171"/>
      <c r="F258" s="171"/>
    </row>
    <row r="259" spans="4:6" s="132" customFormat="1" ht="12.75">
      <c r="D259" s="171"/>
      <c r="E259" s="171"/>
      <c r="F259" s="171"/>
    </row>
    <row r="260" spans="4:6" s="132" customFormat="1" ht="12.75">
      <c r="D260" s="171"/>
      <c r="E260" s="171"/>
      <c r="F260" s="171"/>
    </row>
    <row r="261" spans="4:6" s="132" customFormat="1" ht="12.75">
      <c r="D261" s="171"/>
      <c r="E261" s="171"/>
      <c r="F261" s="171"/>
    </row>
    <row r="262" spans="4:6" s="132" customFormat="1" ht="12.75">
      <c r="D262" s="171"/>
      <c r="E262" s="171"/>
      <c r="F262" s="171"/>
    </row>
    <row r="263" spans="4:6" s="132" customFormat="1" ht="12.75">
      <c r="D263" s="171"/>
      <c r="E263" s="171"/>
      <c r="F263" s="171"/>
    </row>
    <row r="264" spans="4:6" s="132" customFormat="1" ht="12.75">
      <c r="D264" s="171"/>
      <c r="E264" s="171"/>
      <c r="F264" s="171"/>
    </row>
    <row r="265" spans="4:6" s="132" customFormat="1" ht="12.75">
      <c r="D265" s="171"/>
      <c r="E265" s="171"/>
      <c r="F265" s="171"/>
    </row>
    <row r="266" spans="4:6" s="132" customFormat="1" ht="12.75">
      <c r="D266" s="171"/>
      <c r="E266" s="171"/>
      <c r="F266" s="171"/>
    </row>
    <row r="267" spans="4:6" s="132" customFormat="1" ht="12.75">
      <c r="D267" s="171"/>
      <c r="E267" s="171"/>
      <c r="F267" s="171"/>
    </row>
    <row r="268" spans="4:6" s="132" customFormat="1" ht="12.75">
      <c r="D268" s="171"/>
      <c r="E268" s="171"/>
      <c r="F268" s="171"/>
    </row>
    <row r="269" spans="4:6" s="132" customFormat="1" ht="12.75">
      <c r="D269" s="171"/>
      <c r="E269" s="171"/>
      <c r="F269" s="171"/>
    </row>
    <row r="270" spans="4:6" s="132" customFormat="1" ht="12.75">
      <c r="D270" s="171"/>
      <c r="E270" s="171"/>
      <c r="F270" s="171"/>
    </row>
    <row r="271" spans="4:6" s="132" customFormat="1" ht="12.75">
      <c r="D271" s="171"/>
      <c r="E271" s="171"/>
      <c r="F271" s="171"/>
    </row>
    <row r="272" spans="4:6" s="132" customFormat="1" ht="12.75">
      <c r="D272" s="171"/>
      <c r="E272" s="171"/>
      <c r="F272" s="171"/>
    </row>
    <row r="273" spans="4:6" s="132" customFormat="1" ht="12.75">
      <c r="D273" s="171"/>
      <c r="E273" s="171"/>
      <c r="F273" s="171"/>
    </row>
    <row r="274" spans="4:6" s="132" customFormat="1" ht="12.75">
      <c r="D274" s="171"/>
      <c r="E274" s="171"/>
      <c r="F274" s="171"/>
    </row>
    <row r="275" spans="4:6" s="132" customFormat="1" ht="12.75">
      <c r="D275" s="171"/>
      <c r="E275" s="171"/>
      <c r="F275" s="171"/>
    </row>
    <row r="276" spans="4:6" s="132" customFormat="1" ht="12.75">
      <c r="D276" s="171"/>
      <c r="E276" s="171"/>
      <c r="F276" s="171"/>
    </row>
    <row r="277" spans="4:6" s="132" customFormat="1" ht="12.75">
      <c r="D277" s="171"/>
      <c r="E277" s="171"/>
      <c r="F277" s="171"/>
    </row>
    <row r="278" spans="4:6" s="132" customFormat="1" ht="12.75">
      <c r="D278" s="171"/>
      <c r="E278" s="171"/>
      <c r="F278" s="171"/>
    </row>
    <row r="279" spans="4:6" s="132" customFormat="1" ht="12.75">
      <c r="D279" s="171"/>
      <c r="E279" s="171"/>
      <c r="F279" s="171"/>
    </row>
    <row r="280" spans="4:6" s="132" customFormat="1" ht="12.75">
      <c r="D280" s="171"/>
      <c r="E280" s="171"/>
      <c r="F280" s="171"/>
    </row>
    <row r="281" spans="4:6" s="132" customFormat="1" ht="12.75">
      <c r="D281" s="171"/>
      <c r="E281" s="171"/>
      <c r="F281" s="171"/>
    </row>
    <row r="282" spans="4:6" s="132" customFormat="1" ht="12.75">
      <c r="D282" s="171"/>
      <c r="E282" s="171"/>
      <c r="F282" s="171"/>
    </row>
    <row r="283" spans="4:6" s="132" customFormat="1" ht="12.75">
      <c r="D283" s="171"/>
      <c r="E283" s="171"/>
      <c r="F283" s="171"/>
    </row>
    <row r="284" spans="4:6" s="132" customFormat="1" ht="12.75">
      <c r="D284" s="171"/>
      <c r="E284" s="171"/>
      <c r="F284" s="171"/>
    </row>
    <row r="285" spans="4:6" s="132" customFormat="1" ht="12.75">
      <c r="D285" s="171"/>
      <c r="E285" s="171"/>
      <c r="F285" s="171"/>
    </row>
    <row r="286" spans="4:6" s="132" customFormat="1" ht="12.75">
      <c r="D286" s="171"/>
      <c r="E286" s="171"/>
      <c r="F286" s="171"/>
    </row>
    <row r="287" spans="4:6" s="132" customFormat="1" ht="12.75">
      <c r="D287" s="171"/>
      <c r="E287" s="171"/>
      <c r="F287" s="171"/>
    </row>
    <row r="288" spans="4:6" s="132" customFormat="1" ht="12.75">
      <c r="D288" s="171"/>
      <c r="E288" s="171"/>
      <c r="F288" s="171"/>
    </row>
    <row r="289" spans="4:6" s="132" customFormat="1" ht="12.75">
      <c r="D289" s="171"/>
      <c r="E289" s="171"/>
      <c r="F289" s="171"/>
    </row>
    <row r="290" spans="4:6" s="132" customFormat="1" ht="12.75">
      <c r="D290" s="171"/>
      <c r="E290" s="171"/>
      <c r="F290" s="171"/>
    </row>
    <row r="291" spans="4:6" s="132" customFormat="1" ht="12.75">
      <c r="D291" s="171"/>
      <c r="E291" s="171"/>
      <c r="F291" s="171"/>
    </row>
    <row r="292" spans="4:6" s="132" customFormat="1" ht="12.75">
      <c r="D292" s="171"/>
      <c r="E292" s="171"/>
      <c r="F292" s="171"/>
    </row>
    <row r="293" spans="4:6" s="132" customFormat="1" ht="12.75">
      <c r="D293" s="171"/>
      <c r="E293" s="171"/>
      <c r="F293" s="171"/>
    </row>
    <row r="294" spans="4:6" s="132" customFormat="1" ht="12.75">
      <c r="D294" s="171"/>
      <c r="E294" s="171"/>
      <c r="F294" s="171"/>
    </row>
    <row r="295" spans="4:6" s="132" customFormat="1" ht="12.75">
      <c r="D295" s="171"/>
      <c r="E295" s="171"/>
      <c r="F295" s="171"/>
    </row>
    <row r="296" spans="4:6" s="132" customFormat="1" ht="12.75">
      <c r="D296" s="171"/>
      <c r="E296" s="171"/>
      <c r="F296" s="171"/>
    </row>
    <row r="297" spans="4:6" s="132" customFormat="1" ht="12.75">
      <c r="D297" s="171"/>
      <c r="E297" s="171"/>
      <c r="F297" s="171"/>
    </row>
    <row r="298" spans="4:6" s="132" customFormat="1" ht="12.75">
      <c r="D298" s="171"/>
      <c r="E298" s="171"/>
      <c r="F298" s="171"/>
    </row>
    <row r="299" spans="4:6" s="132" customFormat="1" ht="12.75">
      <c r="D299" s="171"/>
      <c r="E299" s="171"/>
      <c r="F299" s="171"/>
    </row>
    <row r="300" spans="4:6" s="132" customFormat="1" ht="12.75">
      <c r="D300" s="171"/>
      <c r="E300" s="171"/>
      <c r="F300" s="171"/>
    </row>
    <row r="301" spans="4:6" s="132" customFormat="1" ht="12.75">
      <c r="D301" s="171"/>
      <c r="E301" s="171"/>
      <c r="F301" s="171"/>
    </row>
    <row r="302" spans="4:6" s="132" customFormat="1" ht="12.75">
      <c r="D302" s="171"/>
      <c r="E302" s="171"/>
      <c r="F302" s="171"/>
    </row>
    <row r="303" spans="4:6" s="132" customFormat="1" ht="12.75">
      <c r="D303" s="171"/>
      <c r="E303" s="171"/>
      <c r="F303" s="171"/>
    </row>
    <row r="304" spans="4:6" s="132" customFormat="1" ht="12.75">
      <c r="D304" s="171"/>
      <c r="E304" s="171"/>
      <c r="F304" s="171"/>
    </row>
    <row r="305" spans="4:6" s="132" customFormat="1" ht="12.75">
      <c r="D305" s="171"/>
      <c r="E305" s="171"/>
      <c r="F305" s="171"/>
    </row>
    <row r="306" spans="4:6" s="132" customFormat="1" ht="12.75">
      <c r="D306" s="171"/>
      <c r="E306" s="171"/>
      <c r="F306" s="171"/>
    </row>
    <row r="307" spans="4:6" s="132" customFormat="1" ht="12.75">
      <c r="D307" s="171"/>
      <c r="E307" s="171"/>
      <c r="F307" s="171"/>
    </row>
    <row r="308" spans="4:6" s="132" customFormat="1" ht="12.75">
      <c r="D308" s="171"/>
      <c r="E308" s="171"/>
      <c r="F308" s="171"/>
    </row>
    <row r="309" spans="4:6" s="132" customFormat="1" ht="12.75">
      <c r="D309" s="171"/>
      <c r="E309" s="171"/>
      <c r="F309" s="171"/>
    </row>
    <row r="310" spans="4:6" s="132" customFormat="1" ht="12.75">
      <c r="D310" s="171"/>
      <c r="E310" s="171"/>
      <c r="F310" s="171"/>
    </row>
    <row r="311" spans="4:6" s="132" customFormat="1" ht="12.75">
      <c r="D311" s="171"/>
      <c r="E311" s="171"/>
      <c r="F311" s="171"/>
    </row>
    <row r="312" spans="4:6" s="132" customFormat="1" ht="12.75">
      <c r="D312" s="171"/>
      <c r="E312" s="171"/>
      <c r="F312" s="171"/>
    </row>
    <row r="313" spans="4:6" s="132" customFormat="1" ht="12.75">
      <c r="D313" s="171"/>
      <c r="E313" s="171"/>
      <c r="F313" s="171"/>
    </row>
    <row r="314" spans="4:6" s="132" customFormat="1" ht="12.75">
      <c r="D314" s="171"/>
      <c r="E314" s="171"/>
      <c r="F314" s="171"/>
    </row>
    <row r="315" spans="4:6" s="132" customFormat="1" ht="12.75">
      <c r="D315" s="171"/>
      <c r="E315" s="171"/>
      <c r="F315" s="171"/>
    </row>
    <row r="316" spans="4:6" s="132" customFormat="1" ht="12.75">
      <c r="D316" s="171"/>
      <c r="E316" s="171"/>
      <c r="F316" s="171"/>
    </row>
    <row r="317" spans="4:6" s="132" customFormat="1" ht="12.75">
      <c r="D317" s="171"/>
      <c r="E317" s="171"/>
      <c r="F317" s="171"/>
    </row>
    <row r="318" spans="4:6" s="132" customFormat="1" ht="12.75">
      <c r="D318" s="171"/>
      <c r="E318" s="171"/>
      <c r="F318" s="171"/>
    </row>
    <row r="319" spans="4:6" s="132" customFormat="1" ht="12.75">
      <c r="D319" s="171"/>
      <c r="E319" s="171"/>
      <c r="F319" s="171"/>
    </row>
    <row r="320" spans="4:6" s="132" customFormat="1" ht="12.75">
      <c r="D320" s="171"/>
      <c r="E320" s="171"/>
      <c r="F320" s="171"/>
    </row>
    <row r="321" spans="4:6" s="132" customFormat="1" ht="12.75">
      <c r="D321" s="171"/>
      <c r="E321" s="171"/>
      <c r="F321" s="171"/>
    </row>
    <row r="322" spans="4:6" s="132" customFormat="1" ht="12.75">
      <c r="D322" s="171"/>
      <c r="E322" s="171"/>
      <c r="F322" s="171"/>
    </row>
    <row r="323" spans="4:6" s="132" customFormat="1" ht="12.75">
      <c r="D323" s="171"/>
      <c r="E323" s="171"/>
      <c r="F323" s="171"/>
    </row>
    <row r="324" spans="4:6" s="132" customFormat="1" ht="12.75">
      <c r="D324" s="171"/>
      <c r="E324" s="171"/>
      <c r="F324" s="171"/>
    </row>
    <row r="325" spans="4:6" s="132" customFormat="1" ht="12.75">
      <c r="D325" s="171"/>
      <c r="E325" s="171"/>
      <c r="F325" s="171"/>
    </row>
    <row r="326" spans="4:6" s="132" customFormat="1" ht="12.75">
      <c r="D326" s="171"/>
      <c r="E326" s="171"/>
      <c r="F326" s="171"/>
    </row>
    <row r="327" spans="4:6" s="132" customFormat="1" ht="12.75">
      <c r="D327" s="171"/>
      <c r="E327" s="171"/>
      <c r="F327" s="171"/>
    </row>
    <row r="328" spans="4:6" s="132" customFormat="1" ht="12.75">
      <c r="D328" s="171"/>
      <c r="E328" s="171"/>
      <c r="F328" s="171"/>
    </row>
    <row r="329" spans="4:6" s="132" customFormat="1" ht="12.75">
      <c r="D329" s="171"/>
      <c r="E329" s="171"/>
      <c r="F329" s="171"/>
    </row>
    <row r="330" spans="4:6" s="132" customFormat="1" ht="12.75">
      <c r="D330" s="171"/>
      <c r="E330" s="171"/>
      <c r="F330" s="171"/>
    </row>
    <row r="331" spans="4:6" s="132" customFormat="1" ht="12.75">
      <c r="D331" s="171"/>
      <c r="E331" s="171"/>
      <c r="F331" s="171"/>
    </row>
    <row r="332" spans="4:6" s="132" customFormat="1" ht="12.75">
      <c r="D332" s="171"/>
      <c r="E332" s="171"/>
      <c r="F332" s="171"/>
    </row>
    <row r="333" spans="4:6" s="132" customFormat="1" ht="12.75">
      <c r="D333" s="171"/>
      <c r="E333" s="171"/>
      <c r="F333" s="171"/>
    </row>
    <row r="334" spans="4:6" s="132" customFormat="1" ht="12.75">
      <c r="D334" s="171"/>
      <c r="E334" s="171"/>
      <c r="F334" s="171"/>
    </row>
    <row r="335" spans="4:6" s="132" customFormat="1" ht="12.75">
      <c r="D335" s="171"/>
      <c r="E335" s="171"/>
      <c r="F335" s="171"/>
    </row>
    <row r="336" spans="4:6" s="132" customFormat="1" ht="12.75">
      <c r="D336" s="171"/>
      <c r="E336" s="171"/>
      <c r="F336" s="171"/>
    </row>
    <row r="337" spans="4:6" s="132" customFormat="1" ht="12.75">
      <c r="D337" s="171"/>
      <c r="E337" s="171"/>
      <c r="F337" s="171"/>
    </row>
    <row r="338" spans="4:6" s="132" customFormat="1" ht="12.75">
      <c r="D338" s="171"/>
      <c r="E338" s="171"/>
      <c r="F338" s="171"/>
    </row>
    <row r="339" spans="4:6" s="132" customFormat="1" ht="12.75">
      <c r="D339" s="171"/>
      <c r="E339" s="171"/>
      <c r="F339" s="171"/>
    </row>
    <row r="340" spans="4:6" s="132" customFormat="1" ht="12.75">
      <c r="D340" s="171"/>
      <c r="E340" s="171"/>
      <c r="F340" s="171"/>
    </row>
    <row r="341" spans="4:6" s="132" customFormat="1" ht="12.75">
      <c r="D341" s="171"/>
      <c r="E341" s="171"/>
      <c r="F341" s="171"/>
    </row>
    <row r="342" spans="4:6" s="132" customFormat="1" ht="12.75">
      <c r="D342" s="171"/>
      <c r="E342" s="171"/>
      <c r="F342" s="171"/>
    </row>
    <row r="343" spans="4:6" s="132" customFormat="1" ht="12.75">
      <c r="D343" s="171"/>
      <c r="E343" s="171"/>
      <c r="F343" s="171"/>
    </row>
    <row r="344" spans="4:6" s="132" customFormat="1" ht="12.75">
      <c r="D344" s="171"/>
      <c r="E344" s="171"/>
      <c r="F344" s="171"/>
    </row>
    <row r="345" spans="4:6" s="132" customFormat="1" ht="12.75">
      <c r="D345" s="171"/>
      <c r="E345" s="171"/>
      <c r="F345" s="171"/>
    </row>
    <row r="346" spans="4:6" s="132" customFormat="1" ht="12.75">
      <c r="D346" s="171"/>
      <c r="E346" s="171"/>
      <c r="F346" s="171"/>
    </row>
    <row r="347" spans="4:6" s="132" customFormat="1" ht="12.75">
      <c r="D347" s="171"/>
      <c r="E347" s="171"/>
      <c r="F347" s="171"/>
    </row>
    <row r="348" spans="4:6" s="132" customFormat="1" ht="12.75">
      <c r="D348" s="171"/>
      <c r="E348" s="171"/>
      <c r="F348" s="171"/>
    </row>
    <row r="349" spans="4:6" s="132" customFormat="1" ht="12.75">
      <c r="D349" s="171"/>
      <c r="E349" s="171"/>
      <c r="F349" s="171"/>
    </row>
    <row r="350" spans="4:6" s="132" customFormat="1" ht="12.75">
      <c r="D350" s="171"/>
      <c r="E350" s="171"/>
      <c r="F350" s="171"/>
    </row>
    <row r="351" spans="4:6" s="132" customFormat="1" ht="12.75">
      <c r="D351" s="171"/>
      <c r="E351" s="171"/>
      <c r="F351" s="171"/>
    </row>
    <row r="352" spans="4:6" s="132" customFormat="1" ht="12.75">
      <c r="D352" s="171"/>
      <c r="E352" s="171"/>
      <c r="F352" s="171"/>
    </row>
    <row r="353" spans="4:6" s="132" customFormat="1" ht="12.75">
      <c r="D353" s="171"/>
      <c r="E353" s="171"/>
      <c r="F353" s="171"/>
    </row>
    <row r="354" spans="4:6" s="132" customFormat="1" ht="12.75">
      <c r="D354" s="171"/>
      <c r="E354" s="171"/>
      <c r="F354" s="171"/>
    </row>
    <row r="355" spans="4:6" s="132" customFormat="1" ht="12.75">
      <c r="D355" s="171"/>
      <c r="E355" s="171"/>
      <c r="F355" s="171"/>
    </row>
    <row r="356" spans="4:6" s="132" customFormat="1" ht="12.75">
      <c r="D356" s="171"/>
      <c r="E356" s="171"/>
      <c r="F356" s="171"/>
    </row>
    <row r="357" spans="4:6" s="132" customFormat="1" ht="12.75">
      <c r="D357" s="171"/>
      <c r="E357" s="171"/>
      <c r="F357" s="171"/>
    </row>
    <row r="358" spans="4:6" s="132" customFormat="1" ht="12.75">
      <c r="D358" s="171"/>
      <c r="E358" s="171"/>
      <c r="F358" s="171"/>
    </row>
    <row r="359" spans="4:6" s="132" customFormat="1" ht="12.75">
      <c r="D359" s="171"/>
      <c r="E359" s="171"/>
      <c r="F359" s="171"/>
    </row>
    <row r="360" spans="4:6" s="132" customFormat="1" ht="12.75">
      <c r="D360" s="171"/>
      <c r="E360" s="171"/>
      <c r="F360" s="171"/>
    </row>
    <row r="361" spans="4:6" s="132" customFormat="1" ht="12.75">
      <c r="D361" s="171"/>
      <c r="E361" s="171"/>
      <c r="F361" s="171"/>
    </row>
    <row r="362" spans="4:6" s="132" customFormat="1" ht="12.75">
      <c r="D362" s="171"/>
      <c r="E362" s="171"/>
      <c r="F362" s="171"/>
    </row>
    <row r="363" spans="4:6" s="132" customFormat="1" ht="12.75">
      <c r="D363" s="171"/>
      <c r="E363" s="171"/>
      <c r="F363" s="171"/>
    </row>
    <row r="364" spans="4:6" s="132" customFormat="1" ht="12.75">
      <c r="D364" s="171"/>
      <c r="E364" s="171"/>
      <c r="F364" s="171"/>
    </row>
    <row r="365" spans="4:6" s="132" customFormat="1" ht="12.75">
      <c r="D365" s="171"/>
      <c r="E365" s="171"/>
      <c r="F365" s="171"/>
    </row>
    <row r="366" spans="4:6" s="132" customFormat="1" ht="12.75">
      <c r="D366" s="171"/>
      <c r="E366" s="171"/>
      <c r="F366" s="171"/>
    </row>
    <row r="367" spans="4:6" s="132" customFormat="1" ht="12.75">
      <c r="D367" s="171"/>
      <c r="E367" s="171"/>
      <c r="F367" s="171"/>
    </row>
    <row r="368" spans="4:6" s="132" customFormat="1" ht="12.75">
      <c r="D368" s="171"/>
      <c r="E368" s="171"/>
      <c r="F368" s="171"/>
    </row>
    <row r="369" spans="4:6" s="132" customFormat="1" ht="12.75">
      <c r="D369" s="171"/>
      <c r="E369" s="171"/>
      <c r="F369" s="171"/>
    </row>
    <row r="370" spans="4:6" s="132" customFormat="1" ht="12.75">
      <c r="D370" s="171"/>
      <c r="E370" s="171"/>
      <c r="F370" s="171"/>
    </row>
    <row r="371" spans="4:6" s="132" customFormat="1" ht="12.75">
      <c r="D371" s="171"/>
      <c r="E371" s="171"/>
      <c r="F371" s="171"/>
    </row>
    <row r="372" spans="4:6" s="132" customFormat="1" ht="12.75">
      <c r="D372" s="171"/>
      <c r="E372" s="171"/>
      <c r="F372" s="171"/>
    </row>
    <row r="373" spans="4:6" s="132" customFormat="1" ht="12.75">
      <c r="D373" s="171"/>
      <c r="E373" s="171"/>
      <c r="F373" s="171"/>
    </row>
    <row r="374" spans="4:6" s="132" customFormat="1" ht="12.75">
      <c r="D374" s="171"/>
      <c r="E374" s="171"/>
      <c r="F374" s="171"/>
    </row>
    <row r="375" spans="4:6" s="132" customFormat="1" ht="12.75">
      <c r="D375" s="171"/>
      <c r="E375" s="171"/>
      <c r="F375" s="171"/>
    </row>
    <row r="376" spans="4:6" s="132" customFormat="1" ht="12.75">
      <c r="D376" s="171"/>
      <c r="E376" s="171"/>
      <c r="F376" s="171"/>
    </row>
    <row r="377" spans="4:6" s="132" customFormat="1" ht="12.75">
      <c r="D377" s="171"/>
      <c r="E377" s="171"/>
      <c r="F377" s="171"/>
    </row>
    <row r="378" spans="4:6" s="132" customFormat="1" ht="12.75">
      <c r="D378" s="171"/>
      <c r="E378" s="171"/>
      <c r="F378" s="171"/>
    </row>
    <row r="379" spans="4:6" s="132" customFormat="1" ht="12.75">
      <c r="D379" s="171"/>
      <c r="E379" s="171"/>
      <c r="F379" s="171"/>
    </row>
    <row r="380" spans="4:6" s="132" customFormat="1" ht="12.75">
      <c r="D380" s="171"/>
      <c r="E380" s="171"/>
      <c r="F380" s="171"/>
    </row>
    <row r="381" spans="4:6" s="132" customFormat="1" ht="12.75">
      <c r="D381" s="171"/>
      <c r="E381" s="171"/>
      <c r="F381" s="171"/>
    </row>
    <row r="382" spans="4:6" s="132" customFormat="1" ht="12.75">
      <c r="D382" s="171"/>
      <c r="E382" s="171"/>
      <c r="F382" s="171"/>
    </row>
    <row r="383" spans="4:6" s="132" customFormat="1" ht="12.75">
      <c r="D383" s="171"/>
      <c r="E383" s="171"/>
      <c r="F383" s="171"/>
    </row>
    <row r="384" spans="4:6" s="132" customFormat="1" ht="12.75">
      <c r="D384" s="171"/>
      <c r="E384" s="171"/>
      <c r="F384" s="171"/>
    </row>
    <row r="385" spans="4:6" s="132" customFormat="1" ht="12.75">
      <c r="D385" s="171"/>
      <c r="E385" s="171"/>
      <c r="F385" s="171"/>
    </row>
    <row r="386" spans="4:6" s="132" customFormat="1" ht="12.75">
      <c r="D386" s="171"/>
      <c r="E386" s="171"/>
      <c r="F386" s="171"/>
    </row>
    <row r="387" spans="4:6" s="132" customFormat="1" ht="12.75">
      <c r="D387" s="171"/>
      <c r="E387" s="171"/>
      <c r="F387" s="171"/>
    </row>
    <row r="388" spans="4:6" s="132" customFormat="1" ht="12.75">
      <c r="D388" s="171"/>
      <c r="E388" s="171"/>
      <c r="F388" s="171"/>
    </row>
    <row r="389" spans="4:6" s="132" customFormat="1" ht="12.75">
      <c r="D389" s="171"/>
      <c r="E389" s="171"/>
      <c r="F389" s="171"/>
    </row>
    <row r="390" spans="4:6" s="132" customFormat="1" ht="12.75">
      <c r="D390" s="171"/>
      <c r="E390" s="171"/>
      <c r="F390" s="171"/>
    </row>
    <row r="391" spans="4:6" s="132" customFormat="1" ht="12.75">
      <c r="D391" s="171"/>
      <c r="E391" s="171"/>
      <c r="F391" s="171"/>
    </row>
    <row r="392" spans="4:6" s="132" customFormat="1" ht="12.75">
      <c r="D392" s="171"/>
      <c r="E392" s="171"/>
      <c r="F392" s="171"/>
    </row>
    <row r="393" spans="4:6" s="132" customFormat="1" ht="12.75">
      <c r="D393" s="171"/>
      <c r="E393" s="171"/>
      <c r="F393" s="171"/>
    </row>
    <row r="394" spans="4:6" s="132" customFormat="1" ht="12.75">
      <c r="D394" s="171"/>
      <c r="E394" s="171"/>
      <c r="F394" s="171"/>
    </row>
    <row r="395" spans="4:6" s="132" customFormat="1" ht="12.75">
      <c r="D395" s="171"/>
      <c r="E395" s="171"/>
      <c r="F395" s="171"/>
    </row>
    <row r="396" spans="4:6" s="132" customFormat="1" ht="12.75">
      <c r="D396" s="171"/>
      <c r="E396" s="171"/>
      <c r="F396" s="171"/>
    </row>
    <row r="397" spans="4:6" s="132" customFormat="1" ht="12.75">
      <c r="D397" s="171"/>
      <c r="E397" s="171"/>
      <c r="F397" s="171"/>
    </row>
    <row r="398" spans="4:6" s="132" customFormat="1" ht="12.75">
      <c r="D398" s="171"/>
      <c r="E398" s="171"/>
      <c r="F398" s="171"/>
    </row>
    <row r="399" spans="4:6" s="132" customFormat="1" ht="12.75">
      <c r="D399" s="171"/>
      <c r="E399" s="171"/>
      <c r="F399" s="171"/>
    </row>
    <row r="400" spans="4:6" s="132" customFormat="1" ht="12.75">
      <c r="D400" s="171"/>
      <c r="E400" s="171"/>
      <c r="F400" s="171"/>
    </row>
    <row r="401" spans="4:6" s="132" customFormat="1" ht="12.75">
      <c r="D401" s="171"/>
      <c r="E401" s="171"/>
      <c r="F401" s="171"/>
    </row>
    <row r="402" spans="4:6" s="132" customFormat="1" ht="12.75">
      <c r="D402" s="171"/>
      <c r="E402" s="171"/>
      <c r="F402" s="171"/>
    </row>
    <row r="403" spans="4:6" s="132" customFormat="1" ht="12.75">
      <c r="D403" s="171"/>
      <c r="E403" s="171"/>
      <c r="F403" s="171"/>
    </row>
    <row r="404" spans="4:6" s="132" customFormat="1" ht="12.75">
      <c r="D404" s="171"/>
      <c r="E404" s="171"/>
      <c r="F404" s="171"/>
    </row>
    <row r="405" spans="4:6" s="132" customFormat="1" ht="12.75">
      <c r="D405" s="171"/>
      <c r="E405" s="171"/>
      <c r="F405" s="171"/>
    </row>
    <row r="406" spans="4:6" s="132" customFormat="1" ht="12.75">
      <c r="D406" s="171"/>
      <c r="E406" s="171"/>
      <c r="F406" s="171"/>
    </row>
    <row r="407" spans="4:6" s="132" customFormat="1" ht="12.75">
      <c r="D407" s="171"/>
      <c r="E407" s="171"/>
      <c r="F407" s="171"/>
    </row>
    <row r="408" spans="4:6" s="132" customFormat="1" ht="12.75">
      <c r="D408" s="171"/>
      <c r="E408" s="171"/>
      <c r="F408" s="171"/>
    </row>
    <row r="409" spans="4:6" s="132" customFormat="1" ht="12.75">
      <c r="D409" s="171"/>
      <c r="E409" s="171"/>
      <c r="F409" s="171"/>
    </row>
    <row r="410" spans="4:6" s="132" customFormat="1" ht="12.75">
      <c r="D410" s="171"/>
      <c r="E410" s="171"/>
      <c r="F410" s="171"/>
    </row>
    <row r="411" spans="4:6" s="132" customFormat="1" ht="12.75">
      <c r="D411" s="171"/>
      <c r="E411" s="171"/>
      <c r="F411" s="171"/>
    </row>
    <row r="412" spans="4:6" s="132" customFormat="1" ht="12.75">
      <c r="D412" s="171"/>
      <c r="E412" s="171"/>
      <c r="F412" s="171"/>
    </row>
    <row r="413" spans="4:6" s="132" customFormat="1" ht="12.75">
      <c r="D413" s="171"/>
      <c r="E413" s="171"/>
      <c r="F413" s="171"/>
    </row>
    <row r="414" spans="4:6" s="132" customFormat="1" ht="12.75">
      <c r="D414" s="171"/>
      <c r="E414" s="171"/>
      <c r="F414" s="171"/>
    </row>
    <row r="415" spans="4:6" s="132" customFormat="1" ht="12.75">
      <c r="D415" s="171"/>
      <c r="E415" s="171"/>
      <c r="F415" s="171"/>
    </row>
    <row r="416" spans="4:6" s="132" customFormat="1" ht="12.75">
      <c r="D416" s="171"/>
      <c r="E416" s="171"/>
      <c r="F416" s="171"/>
    </row>
    <row r="417" spans="4:6" s="132" customFormat="1" ht="12.75">
      <c r="D417" s="171"/>
      <c r="E417" s="171"/>
      <c r="F417" s="171"/>
    </row>
    <row r="418" spans="4:6" s="132" customFormat="1" ht="12.75">
      <c r="D418" s="171"/>
      <c r="E418" s="171"/>
      <c r="F418" s="171"/>
    </row>
    <row r="419" spans="4:6" s="132" customFormat="1" ht="12.75">
      <c r="D419" s="171"/>
      <c r="E419" s="171"/>
      <c r="F419" s="171"/>
    </row>
    <row r="420" spans="4:6" s="132" customFormat="1" ht="12.75">
      <c r="D420" s="171"/>
      <c r="E420" s="171"/>
      <c r="F420" s="171"/>
    </row>
    <row r="421" spans="4:6" s="132" customFormat="1" ht="12.75">
      <c r="D421" s="171"/>
      <c r="E421" s="171"/>
      <c r="F421" s="171"/>
    </row>
    <row r="422" spans="4:6" s="132" customFormat="1" ht="12.75">
      <c r="D422" s="171"/>
      <c r="E422" s="171"/>
      <c r="F422" s="171"/>
    </row>
    <row r="423" spans="4:6" s="132" customFormat="1" ht="12.75">
      <c r="D423" s="171"/>
      <c r="E423" s="171"/>
      <c r="F423" s="171"/>
    </row>
    <row r="424" spans="4:6" s="132" customFormat="1" ht="12.75">
      <c r="D424" s="171"/>
      <c r="E424" s="171"/>
      <c r="F424" s="171"/>
    </row>
    <row r="425" spans="4:6" s="132" customFormat="1" ht="12.75">
      <c r="D425" s="171"/>
      <c r="E425" s="171"/>
      <c r="F425" s="171"/>
    </row>
    <row r="426" spans="4:6" s="132" customFormat="1" ht="12.75">
      <c r="D426" s="171"/>
      <c r="E426" s="171"/>
      <c r="F426" s="171"/>
    </row>
    <row r="427" spans="4:6" s="132" customFormat="1" ht="12.75">
      <c r="D427" s="171"/>
      <c r="E427" s="171"/>
      <c r="F427" s="171"/>
    </row>
    <row r="428" spans="4:6" s="132" customFormat="1" ht="12.75">
      <c r="D428" s="171"/>
      <c r="E428" s="171"/>
      <c r="F428" s="171"/>
    </row>
    <row r="429" spans="4:6" s="132" customFormat="1" ht="12.75">
      <c r="D429" s="171"/>
      <c r="E429" s="171"/>
      <c r="F429" s="171"/>
    </row>
    <row r="430" spans="4:6" s="132" customFormat="1" ht="12.75">
      <c r="D430" s="171"/>
      <c r="E430" s="171"/>
      <c r="F430" s="171"/>
    </row>
    <row r="431" spans="4:6" s="132" customFormat="1" ht="12.75">
      <c r="D431" s="171"/>
      <c r="E431" s="171"/>
      <c r="F431" s="171"/>
    </row>
    <row r="432" spans="4:6" s="132" customFormat="1" ht="12.75">
      <c r="D432" s="171"/>
      <c r="E432" s="171"/>
      <c r="F432" s="171"/>
    </row>
    <row r="433" spans="4:6" s="132" customFormat="1" ht="12.75">
      <c r="D433" s="171"/>
      <c r="E433" s="171"/>
      <c r="F433" s="171"/>
    </row>
    <row r="434" spans="4:6" s="132" customFormat="1" ht="12.75">
      <c r="D434" s="171"/>
      <c r="E434" s="171"/>
      <c r="F434" s="171"/>
    </row>
    <row r="435" spans="4:6" s="132" customFormat="1" ht="12.75">
      <c r="D435" s="171"/>
      <c r="E435" s="171"/>
      <c r="F435" s="171"/>
    </row>
    <row r="436" spans="4:6" s="132" customFormat="1" ht="12.75">
      <c r="D436" s="171"/>
      <c r="E436" s="171"/>
      <c r="F436" s="171"/>
    </row>
    <row r="437" spans="4:6" s="132" customFormat="1" ht="12.75">
      <c r="D437" s="171"/>
      <c r="E437" s="171"/>
      <c r="F437" s="171"/>
    </row>
    <row r="438" spans="4:6" s="132" customFormat="1" ht="12.75">
      <c r="D438" s="171"/>
      <c r="E438" s="171"/>
      <c r="F438" s="171"/>
    </row>
    <row r="439" spans="4:6" s="132" customFormat="1" ht="12.75">
      <c r="D439" s="171"/>
      <c r="E439" s="171"/>
      <c r="F439" s="171"/>
    </row>
    <row r="440" spans="4:6" s="132" customFormat="1" ht="12.75">
      <c r="D440" s="171"/>
      <c r="E440" s="171"/>
      <c r="F440" s="171"/>
    </row>
    <row r="441" spans="4:6" s="132" customFormat="1" ht="12.75">
      <c r="D441" s="171"/>
      <c r="E441" s="171"/>
      <c r="F441" s="171"/>
    </row>
    <row r="442" spans="4:6" s="132" customFormat="1" ht="12.75">
      <c r="D442" s="171"/>
      <c r="E442" s="171"/>
      <c r="F442" s="171"/>
    </row>
    <row r="443" spans="4:6" s="132" customFormat="1" ht="12.75">
      <c r="D443" s="171"/>
      <c r="E443" s="171"/>
      <c r="F443" s="171"/>
    </row>
    <row r="444" spans="4:6" s="132" customFormat="1" ht="12.75">
      <c r="D444" s="171"/>
      <c r="E444" s="171"/>
      <c r="F444" s="171"/>
    </row>
    <row r="445" spans="4:6" s="132" customFormat="1" ht="12.75">
      <c r="D445" s="171"/>
      <c r="E445" s="171"/>
      <c r="F445" s="171"/>
    </row>
    <row r="446" spans="4:6" s="132" customFormat="1" ht="12.75">
      <c r="D446" s="171"/>
      <c r="E446" s="171"/>
      <c r="F446" s="171"/>
    </row>
    <row r="447" spans="4:6" s="132" customFormat="1" ht="12.75">
      <c r="D447" s="171"/>
      <c r="E447" s="171"/>
      <c r="F447" s="171"/>
    </row>
    <row r="448" spans="4:6" s="132" customFormat="1" ht="12.75">
      <c r="D448" s="171"/>
      <c r="E448" s="171"/>
      <c r="F448" s="171"/>
    </row>
    <row r="449" spans="4:6" s="132" customFormat="1" ht="12.75">
      <c r="D449" s="171"/>
      <c r="E449" s="171"/>
      <c r="F449" s="171"/>
    </row>
    <row r="450" spans="4:6" s="132" customFormat="1" ht="12.75">
      <c r="D450" s="171"/>
      <c r="E450" s="171"/>
      <c r="F450" s="171"/>
    </row>
    <row r="451" spans="4:6" s="132" customFormat="1" ht="12.75">
      <c r="D451" s="171"/>
      <c r="E451" s="171"/>
      <c r="F451" s="171"/>
    </row>
    <row r="452" spans="4:6" s="132" customFormat="1" ht="12.75">
      <c r="D452" s="171"/>
      <c r="E452" s="171"/>
      <c r="F452" s="171"/>
    </row>
    <row r="453" spans="4:6" s="132" customFormat="1" ht="12.75">
      <c r="D453" s="171"/>
      <c r="E453" s="171"/>
      <c r="F453" s="171"/>
    </row>
    <row r="454" spans="4:6" s="132" customFormat="1" ht="12.75">
      <c r="D454" s="171"/>
      <c r="E454" s="171"/>
      <c r="F454" s="171"/>
    </row>
    <row r="455" spans="4:6" s="132" customFormat="1" ht="12.75">
      <c r="D455" s="171"/>
      <c r="E455" s="171"/>
      <c r="F455" s="171"/>
    </row>
    <row r="456" spans="4:6" s="132" customFormat="1" ht="12.75">
      <c r="D456" s="171"/>
      <c r="E456" s="171"/>
      <c r="F456" s="171"/>
    </row>
    <row r="457" spans="4:6" s="132" customFormat="1" ht="12.75">
      <c r="D457" s="171"/>
      <c r="E457" s="171"/>
      <c r="F457" s="171"/>
    </row>
    <row r="458" spans="4:6" s="132" customFormat="1" ht="12.75">
      <c r="D458" s="171"/>
      <c r="E458" s="171"/>
      <c r="F458" s="171"/>
    </row>
    <row r="459" spans="4:6" s="132" customFormat="1" ht="12.75">
      <c r="D459" s="171"/>
      <c r="E459" s="171"/>
      <c r="F459" s="171"/>
    </row>
    <row r="460" spans="4:6" s="132" customFormat="1" ht="12.75">
      <c r="D460" s="171"/>
      <c r="E460" s="171"/>
      <c r="F460" s="171"/>
    </row>
    <row r="461" spans="4:6" s="132" customFormat="1" ht="12.75">
      <c r="D461" s="171"/>
      <c r="E461" s="171"/>
      <c r="F461" s="171"/>
    </row>
    <row r="462" spans="4:6" s="132" customFormat="1" ht="12.75">
      <c r="D462" s="171"/>
      <c r="E462" s="171"/>
      <c r="F462" s="171"/>
    </row>
    <row r="463" spans="4:6" s="132" customFormat="1" ht="12.75">
      <c r="D463" s="171"/>
      <c r="E463" s="171"/>
      <c r="F463" s="171"/>
    </row>
    <row r="464" spans="4:6" s="132" customFormat="1" ht="12.75">
      <c r="D464" s="171"/>
      <c r="E464" s="171"/>
      <c r="F464" s="171"/>
    </row>
    <row r="465" spans="4:6" s="132" customFormat="1" ht="12.75">
      <c r="D465" s="171"/>
      <c r="E465" s="171"/>
      <c r="F465" s="171"/>
    </row>
    <row r="466" spans="4:6" s="132" customFormat="1" ht="12.75">
      <c r="D466" s="171"/>
      <c r="E466" s="171"/>
      <c r="F466" s="171"/>
    </row>
    <row r="467" spans="4:6" s="132" customFormat="1" ht="12.75">
      <c r="D467" s="171"/>
      <c r="E467" s="171"/>
      <c r="F467" s="171"/>
    </row>
    <row r="468" spans="4:6" s="132" customFormat="1" ht="12.75">
      <c r="D468" s="171"/>
      <c r="E468" s="171"/>
      <c r="F468" s="171"/>
    </row>
    <row r="469" spans="4:6" s="132" customFormat="1" ht="12.75">
      <c r="D469" s="171"/>
      <c r="E469" s="171"/>
      <c r="F469" s="171"/>
    </row>
    <row r="470" spans="4:6" s="132" customFormat="1" ht="12.75">
      <c r="D470" s="171"/>
      <c r="E470" s="171"/>
      <c r="F470" s="171"/>
    </row>
    <row r="471" spans="4:6" s="132" customFormat="1" ht="12.75">
      <c r="D471" s="171"/>
      <c r="E471" s="171"/>
      <c r="F471" s="171"/>
    </row>
    <row r="472" spans="4:6" s="132" customFormat="1" ht="12.75">
      <c r="D472" s="171"/>
      <c r="E472" s="171"/>
      <c r="F472" s="171"/>
    </row>
    <row r="473" spans="4:6" s="132" customFormat="1" ht="12.75">
      <c r="D473" s="171"/>
      <c r="E473" s="171"/>
      <c r="F473" s="171"/>
    </row>
    <row r="474" spans="4:6" s="132" customFormat="1" ht="12.75">
      <c r="D474" s="171"/>
      <c r="E474" s="171"/>
      <c r="F474" s="171"/>
    </row>
    <row r="475" spans="4:6" s="132" customFormat="1" ht="12.75">
      <c r="D475" s="171"/>
      <c r="E475" s="171"/>
      <c r="F475" s="171"/>
    </row>
    <row r="476" spans="4:6" s="132" customFormat="1" ht="12.75">
      <c r="D476" s="171"/>
      <c r="E476" s="171"/>
      <c r="F476" s="171"/>
    </row>
    <row r="477" spans="4:6" s="132" customFormat="1" ht="12.75">
      <c r="D477" s="171"/>
      <c r="E477" s="171"/>
      <c r="F477" s="171"/>
    </row>
    <row r="478" spans="4:6" s="132" customFormat="1" ht="12.75">
      <c r="D478" s="171"/>
      <c r="E478" s="171"/>
      <c r="F478" s="171"/>
    </row>
    <row r="479" spans="4:6" s="132" customFormat="1" ht="12.75">
      <c r="D479" s="171"/>
      <c r="E479" s="171"/>
      <c r="F479" s="171"/>
    </row>
    <row r="480" spans="4:6" s="132" customFormat="1" ht="12.75">
      <c r="D480" s="171"/>
      <c r="E480" s="171"/>
      <c r="F480" s="171"/>
    </row>
    <row r="481" spans="4:6" s="132" customFormat="1" ht="12.75">
      <c r="D481" s="171"/>
      <c r="E481" s="171"/>
      <c r="F481" s="171"/>
    </row>
    <row r="482" spans="4:6" s="132" customFormat="1" ht="12.75">
      <c r="D482" s="171"/>
      <c r="E482" s="171"/>
      <c r="F482" s="171"/>
    </row>
    <row r="483" spans="4:6" s="132" customFormat="1" ht="12.75">
      <c r="D483" s="171"/>
      <c r="E483" s="171"/>
      <c r="F483" s="171"/>
    </row>
    <row r="484" spans="4:6" s="132" customFormat="1" ht="12.75">
      <c r="D484" s="171"/>
      <c r="E484" s="171"/>
      <c r="F484" s="171"/>
    </row>
    <row r="485" spans="4:6" s="132" customFormat="1" ht="12.75">
      <c r="D485" s="171"/>
      <c r="E485" s="171"/>
      <c r="F485" s="171"/>
    </row>
    <row r="486" spans="4:6" s="132" customFormat="1" ht="12.75">
      <c r="D486" s="171"/>
      <c r="E486" s="171"/>
      <c r="F486" s="171"/>
    </row>
    <row r="487" spans="4:6" s="132" customFormat="1" ht="12.75">
      <c r="D487" s="171"/>
      <c r="E487" s="171"/>
      <c r="F487" s="171"/>
    </row>
    <row r="488" spans="4:6" s="132" customFormat="1" ht="12.75">
      <c r="D488" s="171"/>
      <c r="E488" s="171"/>
      <c r="F488" s="171"/>
    </row>
    <row r="489" spans="4:6" s="132" customFormat="1" ht="12.75">
      <c r="D489" s="171"/>
      <c r="E489" s="171"/>
      <c r="F489" s="171"/>
    </row>
    <row r="490" spans="4:6" s="132" customFormat="1" ht="12.75">
      <c r="D490" s="171"/>
      <c r="E490" s="171"/>
      <c r="F490" s="171"/>
    </row>
    <row r="491" spans="4:6" s="132" customFormat="1" ht="12.75">
      <c r="D491" s="171"/>
      <c r="E491" s="171"/>
      <c r="F491" s="171"/>
    </row>
    <row r="492" spans="4:6" s="132" customFormat="1" ht="12.75">
      <c r="D492" s="171"/>
      <c r="E492" s="171"/>
      <c r="F492" s="171"/>
    </row>
    <row r="493" spans="4:6" s="132" customFormat="1" ht="12.75">
      <c r="D493" s="171"/>
      <c r="E493" s="171"/>
      <c r="F493" s="171"/>
    </row>
    <row r="494" spans="4:6" s="132" customFormat="1" ht="12.75">
      <c r="D494" s="171"/>
      <c r="E494" s="171"/>
      <c r="F494" s="171"/>
    </row>
    <row r="495" spans="4:6" s="132" customFormat="1" ht="12.75">
      <c r="D495" s="171"/>
      <c r="E495" s="171"/>
      <c r="F495" s="171"/>
    </row>
    <row r="496" spans="4:6" s="132" customFormat="1" ht="12.75">
      <c r="D496" s="171"/>
      <c r="E496" s="171"/>
      <c r="F496" s="171"/>
    </row>
    <row r="497" spans="4:6" s="132" customFormat="1" ht="12.75">
      <c r="D497" s="171"/>
      <c r="E497" s="171"/>
      <c r="F497" s="171"/>
    </row>
    <row r="498" spans="4:6" s="132" customFormat="1" ht="12.75">
      <c r="D498" s="171"/>
      <c r="E498" s="171"/>
      <c r="F498" s="171"/>
    </row>
    <row r="499" spans="4:6" s="132" customFormat="1" ht="12.75">
      <c r="D499" s="171"/>
      <c r="E499" s="171"/>
      <c r="F499" s="171"/>
    </row>
    <row r="500" spans="4:6" s="132" customFormat="1" ht="12.75">
      <c r="D500" s="171"/>
      <c r="E500" s="171"/>
      <c r="F500" s="171"/>
    </row>
    <row r="501" spans="4:6" s="132" customFormat="1" ht="12.75">
      <c r="D501" s="171"/>
      <c r="E501" s="171"/>
      <c r="F501" s="171"/>
    </row>
    <row r="502" spans="4:6" s="132" customFormat="1" ht="12.75">
      <c r="D502" s="171"/>
      <c r="E502" s="171"/>
      <c r="F502" s="171"/>
    </row>
    <row r="503" spans="4:6" s="132" customFormat="1" ht="12.75">
      <c r="D503" s="171"/>
      <c r="E503" s="171"/>
      <c r="F503" s="171"/>
    </row>
    <row r="504" spans="4:6" s="132" customFormat="1" ht="12.75">
      <c r="D504" s="171"/>
      <c r="E504" s="171"/>
      <c r="F504" s="171"/>
    </row>
    <row r="505" spans="4:6" s="132" customFormat="1" ht="12.75">
      <c r="D505" s="171"/>
      <c r="E505" s="171"/>
      <c r="F505" s="171"/>
    </row>
    <row r="506" spans="4:6" s="132" customFormat="1" ht="12.75">
      <c r="D506" s="171"/>
      <c r="E506" s="171"/>
      <c r="F506" s="171"/>
    </row>
    <row r="507" spans="4:6" s="132" customFormat="1" ht="12.75">
      <c r="D507" s="171"/>
      <c r="E507" s="171"/>
      <c r="F507" s="171"/>
    </row>
    <row r="508" spans="4:6" s="132" customFormat="1" ht="12.75">
      <c r="D508" s="171"/>
      <c r="E508" s="171"/>
      <c r="F508" s="171"/>
    </row>
    <row r="509" spans="4:6" s="132" customFormat="1" ht="12.75">
      <c r="D509" s="171"/>
      <c r="E509" s="171"/>
      <c r="F509" s="171"/>
    </row>
    <row r="510" spans="4:6" s="132" customFormat="1" ht="12.75">
      <c r="D510" s="171"/>
      <c r="E510" s="171"/>
      <c r="F510" s="171"/>
    </row>
    <row r="511" spans="4:6" s="132" customFormat="1" ht="12.75">
      <c r="D511" s="171"/>
      <c r="E511" s="171"/>
      <c r="F511" s="171"/>
    </row>
    <row r="512" spans="4:6" s="132" customFormat="1" ht="12.75">
      <c r="D512" s="171"/>
      <c r="E512" s="171"/>
      <c r="F512" s="171"/>
    </row>
    <row r="513" spans="4:6" s="132" customFormat="1" ht="12.75">
      <c r="D513" s="171"/>
      <c r="E513" s="171"/>
      <c r="F513" s="171"/>
    </row>
    <row r="514" spans="4:6" s="132" customFormat="1" ht="12.75">
      <c r="D514" s="171"/>
      <c r="E514" s="171"/>
      <c r="F514" s="171"/>
    </row>
    <row r="515" spans="4:6" s="132" customFormat="1" ht="12.75">
      <c r="D515" s="171"/>
      <c r="E515" s="171"/>
      <c r="F515" s="171"/>
    </row>
    <row r="516" spans="4:6" s="132" customFormat="1" ht="12.75">
      <c r="D516" s="171"/>
      <c r="E516" s="171"/>
      <c r="F516" s="171"/>
    </row>
    <row r="517" spans="4:6" s="132" customFormat="1" ht="12.75">
      <c r="D517" s="171"/>
      <c r="E517" s="171"/>
      <c r="F517" s="171"/>
    </row>
    <row r="518" spans="4:6" s="132" customFormat="1" ht="12.75">
      <c r="D518" s="171"/>
      <c r="E518" s="171"/>
      <c r="F518" s="171"/>
    </row>
    <row r="519" spans="4:6" s="132" customFormat="1" ht="12.75">
      <c r="D519" s="171"/>
      <c r="E519" s="171"/>
      <c r="F519" s="171"/>
    </row>
    <row r="520" spans="4:6" s="132" customFormat="1" ht="12.75">
      <c r="D520" s="171"/>
      <c r="E520" s="171"/>
      <c r="F520" s="171"/>
    </row>
    <row r="521" spans="4:6" s="132" customFormat="1" ht="12.75">
      <c r="D521" s="171"/>
      <c r="E521" s="171"/>
      <c r="F521" s="171"/>
    </row>
    <row r="522" spans="4:6" s="132" customFormat="1" ht="12.75">
      <c r="D522" s="171"/>
      <c r="E522" s="171"/>
      <c r="F522" s="171"/>
    </row>
    <row r="523" spans="4:6" s="132" customFormat="1" ht="12.75">
      <c r="D523" s="171"/>
      <c r="E523" s="171"/>
      <c r="F523" s="171"/>
    </row>
    <row r="524" spans="4:6" s="132" customFormat="1" ht="12.75">
      <c r="D524" s="171"/>
      <c r="E524" s="171"/>
      <c r="F524" s="171"/>
    </row>
    <row r="525" spans="4:6" s="132" customFormat="1" ht="12.75">
      <c r="D525" s="171"/>
      <c r="E525" s="171"/>
      <c r="F525" s="171"/>
    </row>
    <row r="526" spans="4:6" s="132" customFormat="1" ht="12.75">
      <c r="D526" s="171"/>
      <c r="E526" s="171"/>
      <c r="F526" s="171"/>
    </row>
    <row r="527" spans="4:6" s="132" customFormat="1" ht="12.75">
      <c r="D527" s="171"/>
      <c r="E527" s="171"/>
      <c r="F527" s="171"/>
    </row>
    <row r="528" spans="4:6" s="132" customFormat="1" ht="12.75">
      <c r="D528" s="171"/>
      <c r="E528" s="171"/>
      <c r="F528" s="171"/>
    </row>
    <row r="529" spans="4:6" s="132" customFormat="1" ht="12.75">
      <c r="D529" s="171"/>
      <c r="E529" s="171"/>
      <c r="F529" s="171"/>
    </row>
    <row r="530" spans="4:6" s="132" customFormat="1" ht="12.75">
      <c r="D530" s="171"/>
      <c r="E530" s="171"/>
      <c r="F530" s="171"/>
    </row>
    <row r="531" spans="4:6" s="132" customFormat="1" ht="12.75">
      <c r="D531" s="171"/>
      <c r="E531" s="171"/>
      <c r="F531" s="171"/>
    </row>
    <row r="532" spans="4:6" s="132" customFormat="1" ht="12.75">
      <c r="D532" s="171"/>
      <c r="E532" s="171"/>
      <c r="F532" s="171"/>
    </row>
    <row r="533" spans="4:6" s="132" customFormat="1" ht="12.75">
      <c r="D533" s="171"/>
      <c r="E533" s="171"/>
      <c r="F533" s="171"/>
    </row>
    <row r="534" spans="4:6" s="132" customFormat="1" ht="12.75">
      <c r="D534" s="171"/>
      <c r="E534" s="171"/>
      <c r="F534" s="171"/>
    </row>
    <row r="535" spans="4:6" s="132" customFormat="1" ht="12.75">
      <c r="D535" s="171"/>
      <c r="E535" s="171"/>
      <c r="F535" s="171"/>
    </row>
    <row r="536" spans="4:6" s="132" customFormat="1" ht="12.75">
      <c r="D536" s="171"/>
      <c r="E536" s="171"/>
      <c r="F536" s="171"/>
    </row>
    <row r="537" spans="4:6" s="132" customFormat="1" ht="12.75">
      <c r="D537" s="171"/>
      <c r="E537" s="171"/>
      <c r="F537" s="171"/>
    </row>
    <row r="538" spans="4:6" s="132" customFormat="1" ht="12.75">
      <c r="D538" s="171"/>
      <c r="E538" s="171"/>
      <c r="F538" s="171"/>
    </row>
    <row r="539" spans="4:6" s="132" customFormat="1" ht="12.75">
      <c r="D539" s="171"/>
      <c r="E539" s="171"/>
      <c r="F539" s="171"/>
    </row>
    <row r="540" spans="4:6" s="132" customFormat="1" ht="12.75">
      <c r="D540" s="171"/>
      <c r="E540" s="171"/>
      <c r="F540" s="171"/>
    </row>
    <row r="541" spans="4:6" s="132" customFormat="1" ht="12.75">
      <c r="D541" s="171"/>
      <c r="E541" s="171"/>
      <c r="F541" s="171"/>
    </row>
    <row r="542" spans="4:6" s="132" customFormat="1" ht="12.75">
      <c r="D542" s="171"/>
      <c r="E542" s="171"/>
      <c r="F542" s="171"/>
    </row>
    <row r="543" spans="4:6" s="132" customFormat="1" ht="12.75">
      <c r="D543" s="171"/>
      <c r="E543" s="171"/>
      <c r="F543" s="171"/>
    </row>
    <row r="544" spans="4:6" s="132" customFormat="1" ht="12.75">
      <c r="D544" s="171"/>
      <c r="E544" s="171"/>
      <c r="F544" s="171"/>
    </row>
    <row r="545" spans="4:6" s="132" customFormat="1" ht="12.75">
      <c r="D545" s="171"/>
      <c r="E545" s="171"/>
      <c r="F545" s="171"/>
    </row>
    <row r="546" spans="4:6" s="132" customFormat="1" ht="12.75">
      <c r="D546" s="171"/>
      <c r="E546" s="171"/>
      <c r="F546" s="171"/>
    </row>
    <row r="547" spans="4:6" s="132" customFormat="1" ht="12.75">
      <c r="D547" s="171"/>
      <c r="E547" s="171"/>
      <c r="F547" s="171"/>
    </row>
    <row r="548" spans="4:6" s="132" customFormat="1" ht="12.75">
      <c r="D548" s="171"/>
      <c r="E548" s="171"/>
      <c r="F548" s="171"/>
    </row>
    <row r="549" spans="4:6" s="132" customFormat="1" ht="12.75">
      <c r="D549" s="171"/>
      <c r="E549" s="171"/>
      <c r="F549" s="171"/>
    </row>
    <row r="550" spans="4:6" s="132" customFormat="1" ht="12.75">
      <c r="D550" s="171"/>
      <c r="E550" s="171"/>
      <c r="F550" s="171"/>
    </row>
    <row r="551" spans="4:6" s="132" customFormat="1" ht="12.75">
      <c r="D551" s="171"/>
      <c r="E551" s="171"/>
      <c r="F551" s="171"/>
    </row>
    <row r="552" spans="4:6" s="132" customFormat="1" ht="12.75">
      <c r="D552" s="171"/>
      <c r="E552" s="171"/>
      <c r="F552" s="171"/>
    </row>
    <row r="553" spans="4:6" s="132" customFormat="1" ht="12.75">
      <c r="D553" s="171"/>
      <c r="E553" s="171"/>
      <c r="F553" s="171"/>
    </row>
    <row r="554" spans="4:6" s="132" customFormat="1" ht="12.75">
      <c r="D554" s="171"/>
      <c r="E554" s="171"/>
      <c r="F554" s="171"/>
    </row>
    <row r="555" spans="4:6" s="132" customFormat="1" ht="12.75">
      <c r="D555" s="171"/>
      <c r="E555" s="171"/>
      <c r="F555" s="171"/>
    </row>
    <row r="556" spans="4:6" s="132" customFormat="1" ht="12.75">
      <c r="D556" s="171"/>
      <c r="E556" s="171"/>
      <c r="F556" s="171"/>
    </row>
    <row r="557" spans="4:6" s="132" customFormat="1" ht="12.75">
      <c r="D557" s="171"/>
      <c r="E557" s="171"/>
      <c r="F557" s="171"/>
    </row>
    <row r="558" spans="4:6" s="132" customFormat="1" ht="12.75">
      <c r="D558" s="171"/>
      <c r="E558" s="171"/>
      <c r="F558" s="171"/>
    </row>
    <row r="559" spans="4:6" s="132" customFormat="1" ht="12.75">
      <c r="D559" s="171"/>
      <c r="E559" s="171"/>
      <c r="F559" s="171"/>
    </row>
    <row r="560" spans="4:6" s="132" customFormat="1" ht="12.75">
      <c r="D560" s="171"/>
      <c r="E560" s="171"/>
      <c r="F560" s="171"/>
    </row>
    <row r="561" spans="4:6" s="132" customFormat="1" ht="12.75">
      <c r="D561" s="171"/>
      <c r="E561" s="171"/>
      <c r="F561" s="171"/>
    </row>
    <row r="562" spans="4:6" s="132" customFormat="1" ht="12.75">
      <c r="D562" s="171"/>
      <c r="E562" s="171"/>
      <c r="F562" s="171"/>
    </row>
    <row r="563" spans="4:6" s="132" customFormat="1" ht="12.75">
      <c r="D563" s="171"/>
      <c r="E563" s="171"/>
      <c r="F563" s="171"/>
    </row>
    <row r="564" spans="4:6" s="132" customFormat="1" ht="12.75">
      <c r="D564" s="171"/>
      <c r="E564" s="171"/>
      <c r="F564" s="171"/>
    </row>
    <row r="565" spans="4:6" s="132" customFormat="1" ht="12.75">
      <c r="D565" s="171"/>
      <c r="E565" s="171"/>
      <c r="F565" s="171"/>
    </row>
    <row r="566" spans="4:6" s="132" customFormat="1" ht="12.75">
      <c r="D566" s="171"/>
      <c r="E566" s="171"/>
      <c r="F566" s="171"/>
    </row>
    <row r="567" spans="4:6" s="132" customFormat="1" ht="12.75">
      <c r="D567" s="171"/>
      <c r="E567" s="171"/>
      <c r="F567" s="171"/>
    </row>
    <row r="568" spans="4:6" s="132" customFormat="1" ht="12.75">
      <c r="D568" s="171"/>
      <c r="E568" s="171"/>
      <c r="F568" s="171"/>
    </row>
    <row r="569" spans="4:6" s="132" customFormat="1" ht="12.75">
      <c r="D569" s="171"/>
      <c r="E569" s="171"/>
      <c r="F569" s="171"/>
    </row>
    <row r="570" spans="4:6" s="132" customFormat="1" ht="12.75">
      <c r="D570" s="171"/>
      <c r="E570" s="171"/>
      <c r="F570" s="171"/>
    </row>
    <row r="571" spans="4:6" s="132" customFormat="1" ht="12.75">
      <c r="D571" s="171"/>
      <c r="E571" s="171"/>
      <c r="F571" s="171"/>
    </row>
    <row r="572" spans="4:6" s="132" customFormat="1" ht="12.75">
      <c r="D572" s="171"/>
      <c r="E572" s="171"/>
      <c r="F572" s="171"/>
    </row>
    <row r="573" spans="4:6" s="132" customFormat="1" ht="12.75">
      <c r="D573" s="171"/>
      <c r="E573" s="171"/>
      <c r="F573" s="171"/>
    </row>
    <row r="574" spans="4:6" s="132" customFormat="1" ht="12.75">
      <c r="D574" s="171"/>
      <c r="E574" s="171"/>
      <c r="F574" s="171"/>
    </row>
    <row r="575" spans="4:6" s="132" customFormat="1" ht="12.75">
      <c r="D575" s="171"/>
      <c r="E575" s="171"/>
      <c r="F575" s="171"/>
    </row>
    <row r="576" spans="4:6" s="132" customFormat="1" ht="12.75">
      <c r="D576" s="171"/>
      <c r="E576" s="171"/>
      <c r="F576" s="171"/>
    </row>
    <row r="577" spans="4:6" s="132" customFormat="1" ht="12.75">
      <c r="D577" s="171"/>
      <c r="E577" s="171"/>
      <c r="F577" s="171"/>
    </row>
    <row r="578" spans="4:6" s="132" customFormat="1" ht="12.75">
      <c r="D578" s="171"/>
      <c r="E578" s="171"/>
      <c r="F578" s="171"/>
    </row>
    <row r="579" spans="4:6" s="132" customFormat="1" ht="12.75">
      <c r="D579" s="171"/>
      <c r="E579" s="171"/>
      <c r="F579" s="171"/>
    </row>
    <row r="580" spans="4:6" s="132" customFormat="1" ht="12.75">
      <c r="D580" s="171"/>
      <c r="E580" s="171"/>
      <c r="F580" s="171"/>
    </row>
    <row r="581" spans="4:6" s="132" customFormat="1" ht="12.75">
      <c r="D581" s="171"/>
      <c r="E581" s="171"/>
      <c r="F581" s="171"/>
    </row>
    <row r="582" spans="4:6" s="132" customFormat="1" ht="12.75">
      <c r="D582" s="171"/>
      <c r="E582" s="171"/>
      <c r="F582" s="171"/>
    </row>
    <row r="583" spans="4:6" s="132" customFormat="1" ht="12.75">
      <c r="D583" s="171"/>
      <c r="E583" s="171"/>
      <c r="F583" s="171"/>
    </row>
    <row r="584" spans="4:6" s="132" customFormat="1" ht="12.75">
      <c r="D584" s="171"/>
      <c r="E584" s="171"/>
      <c r="F584" s="171"/>
    </row>
    <row r="585" spans="4:6" s="132" customFormat="1" ht="12.75">
      <c r="D585" s="171"/>
      <c r="E585" s="171"/>
      <c r="F585" s="171"/>
    </row>
    <row r="586" spans="4:6" s="132" customFormat="1" ht="12.75">
      <c r="D586" s="171"/>
      <c r="E586" s="171"/>
      <c r="F586" s="171"/>
    </row>
    <row r="587" spans="4:6" s="132" customFormat="1" ht="12.75">
      <c r="D587" s="171"/>
      <c r="E587" s="171"/>
      <c r="F587" s="171"/>
    </row>
    <row r="588" spans="4:6" s="132" customFormat="1" ht="12.75">
      <c r="D588" s="171"/>
      <c r="E588" s="171"/>
      <c r="F588" s="171"/>
    </row>
    <row r="589" spans="4:6" s="132" customFormat="1" ht="12.75">
      <c r="D589" s="171"/>
      <c r="E589" s="171"/>
      <c r="F589" s="171"/>
    </row>
    <row r="590" spans="4:6" s="132" customFormat="1" ht="12.75">
      <c r="D590" s="171"/>
      <c r="E590" s="171"/>
      <c r="F590" s="171"/>
    </row>
    <row r="591" spans="4:6" s="132" customFormat="1" ht="12.75">
      <c r="D591" s="171"/>
      <c r="E591" s="171"/>
      <c r="F591" s="171"/>
    </row>
    <row r="592" spans="4:6" s="132" customFormat="1" ht="12.75">
      <c r="D592" s="171"/>
      <c r="E592" s="171"/>
      <c r="F592" s="171"/>
    </row>
    <row r="593" spans="4:6" s="132" customFormat="1" ht="12.75">
      <c r="D593" s="171"/>
      <c r="E593" s="171"/>
      <c r="F593" s="171"/>
    </row>
    <row r="594" spans="4:6" s="132" customFormat="1" ht="12.75">
      <c r="D594" s="171"/>
      <c r="E594" s="171"/>
      <c r="F594" s="171"/>
    </row>
    <row r="595" spans="4:6" s="132" customFormat="1" ht="12.75">
      <c r="D595" s="171"/>
      <c r="E595" s="171"/>
      <c r="F595" s="171"/>
    </row>
    <row r="596" spans="4:6" s="132" customFormat="1" ht="12.75">
      <c r="D596" s="171"/>
      <c r="E596" s="171"/>
      <c r="F596" s="171"/>
    </row>
    <row r="597" spans="4:6" s="132" customFormat="1" ht="12.75">
      <c r="D597" s="171"/>
      <c r="E597" s="171"/>
      <c r="F597" s="171"/>
    </row>
    <row r="598" spans="4:6" s="132" customFormat="1" ht="12.75">
      <c r="D598" s="171"/>
      <c r="E598" s="171"/>
      <c r="F598" s="171"/>
    </row>
    <row r="599" spans="4:6" s="132" customFormat="1" ht="12.75">
      <c r="D599" s="171"/>
      <c r="E599" s="171"/>
      <c r="F599" s="171"/>
    </row>
    <row r="600" spans="4:6" s="132" customFormat="1" ht="12.75">
      <c r="D600" s="171"/>
      <c r="E600" s="171"/>
      <c r="F600" s="171"/>
    </row>
    <row r="601" spans="4:6" s="132" customFormat="1" ht="12.75">
      <c r="D601" s="171"/>
      <c r="E601" s="171"/>
      <c r="F601" s="171"/>
    </row>
    <row r="602" spans="4:6" s="132" customFormat="1" ht="12.75">
      <c r="D602" s="171"/>
      <c r="E602" s="171"/>
      <c r="F602" s="171"/>
    </row>
    <row r="603" spans="4:6" s="132" customFormat="1" ht="12.75">
      <c r="D603" s="171"/>
      <c r="E603" s="171"/>
      <c r="F603" s="171"/>
    </row>
    <row r="604" spans="4:6" s="132" customFormat="1" ht="12.75">
      <c r="D604" s="171"/>
      <c r="E604" s="171"/>
      <c r="F604" s="171"/>
    </row>
    <row r="605" spans="4:6" s="132" customFormat="1" ht="12.75">
      <c r="D605" s="171"/>
      <c r="E605" s="171"/>
      <c r="F605" s="171"/>
    </row>
    <row r="606" spans="4:6" s="132" customFormat="1" ht="12.75">
      <c r="D606" s="171"/>
      <c r="E606" s="171"/>
      <c r="F606" s="171"/>
    </row>
    <row r="607" spans="4:6" s="132" customFormat="1" ht="12.75">
      <c r="D607" s="171"/>
      <c r="E607" s="171"/>
      <c r="F607" s="171"/>
    </row>
    <row r="608" spans="4:6" s="132" customFormat="1" ht="12.75">
      <c r="D608" s="171"/>
      <c r="E608" s="171"/>
      <c r="F608" s="171"/>
    </row>
    <row r="609" spans="4:6" s="132" customFormat="1" ht="12.75">
      <c r="D609" s="171"/>
      <c r="E609" s="171"/>
      <c r="F609" s="171"/>
    </row>
    <row r="610" spans="4:6" s="132" customFormat="1" ht="12.75">
      <c r="D610" s="171"/>
      <c r="E610" s="171"/>
      <c r="F610" s="171"/>
    </row>
    <row r="611" spans="4:6" s="132" customFormat="1" ht="12.75">
      <c r="D611" s="171"/>
      <c r="E611" s="171"/>
      <c r="F611" s="171"/>
    </row>
    <row r="612" spans="4:6" s="132" customFormat="1" ht="12.75">
      <c r="D612" s="171"/>
      <c r="E612" s="171"/>
      <c r="F612" s="171"/>
    </row>
    <row r="613" spans="4:6" s="132" customFormat="1" ht="12.75">
      <c r="D613" s="171"/>
      <c r="E613" s="171"/>
      <c r="F613" s="171"/>
    </row>
    <row r="614" spans="4:6" s="132" customFormat="1" ht="12.75">
      <c r="D614" s="171"/>
      <c r="E614" s="171"/>
      <c r="F614" s="171"/>
    </row>
    <row r="615" spans="4:6" s="132" customFormat="1" ht="12.75">
      <c r="D615" s="171"/>
      <c r="E615" s="171"/>
      <c r="F615" s="171"/>
    </row>
    <row r="616" spans="4:6" s="132" customFormat="1" ht="12.75">
      <c r="D616" s="171"/>
      <c r="E616" s="171"/>
      <c r="F616" s="171"/>
    </row>
    <row r="617" spans="4:6" s="132" customFormat="1" ht="12.75">
      <c r="D617" s="171"/>
      <c r="E617" s="171"/>
      <c r="F617" s="171"/>
    </row>
    <row r="618" spans="4:6" s="132" customFormat="1" ht="12.75">
      <c r="D618" s="171"/>
      <c r="E618" s="171"/>
      <c r="F618" s="171"/>
    </row>
    <row r="619" spans="4:6" s="132" customFormat="1" ht="12.75">
      <c r="D619" s="171"/>
      <c r="E619" s="171"/>
      <c r="F619" s="171"/>
    </row>
    <row r="620" spans="4:6" s="132" customFormat="1" ht="12.75">
      <c r="D620" s="171"/>
      <c r="E620" s="171"/>
      <c r="F620" s="171"/>
    </row>
    <row r="621" spans="4:6" s="132" customFormat="1" ht="12.75">
      <c r="D621" s="171"/>
      <c r="E621" s="171"/>
      <c r="F621" s="171"/>
    </row>
    <row r="622" spans="4:6" s="132" customFormat="1" ht="12.75">
      <c r="D622" s="171"/>
      <c r="E622" s="171"/>
      <c r="F622" s="171"/>
    </row>
    <row r="623" spans="4:6" s="132" customFormat="1" ht="12.75">
      <c r="D623" s="171"/>
      <c r="E623" s="171"/>
      <c r="F623" s="171"/>
    </row>
    <row r="624" spans="4:6" s="132" customFormat="1" ht="12.75">
      <c r="D624" s="171"/>
      <c r="E624" s="171"/>
      <c r="F624" s="171"/>
    </row>
    <row r="625" spans="4:6" s="132" customFormat="1" ht="12.75">
      <c r="D625" s="171"/>
      <c r="E625" s="171"/>
      <c r="F625" s="171"/>
    </row>
    <row r="626" spans="4:6" s="132" customFormat="1" ht="12.75">
      <c r="D626" s="171"/>
      <c r="E626" s="171"/>
      <c r="F626" s="171"/>
    </row>
    <row r="627" spans="4:6" s="132" customFormat="1" ht="12.75">
      <c r="D627" s="171"/>
      <c r="E627" s="171"/>
      <c r="F627" s="171"/>
    </row>
    <row r="628" spans="4:6" s="132" customFormat="1" ht="12.75">
      <c r="D628" s="171"/>
      <c r="E628" s="171"/>
      <c r="F628" s="171"/>
    </row>
    <row r="629" spans="4:6" s="132" customFormat="1" ht="12.75">
      <c r="D629" s="171"/>
      <c r="E629" s="171"/>
      <c r="F629" s="171"/>
    </row>
    <row r="630" spans="4:6" s="132" customFormat="1" ht="12.75">
      <c r="D630" s="171"/>
      <c r="E630" s="171"/>
      <c r="F630" s="171"/>
    </row>
    <row r="631" spans="4:6" s="132" customFormat="1" ht="12.75">
      <c r="D631" s="171"/>
      <c r="E631" s="171"/>
      <c r="F631" s="171"/>
    </row>
    <row r="632" spans="4:6" s="132" customFormat="1" ht="12.75">
      <c r="D632" s="171"/>
      <c r="E632" s="171"/>
      <c r="F632" s="171"/>
    </row>
    <row r="633" spans="4:6" s="132" customFormat="1" ht="12.75">
      <c r="D633" s="171"/>
      <c r="E633" s="171"/>
      <c r="F633" s="171"/>
    </row>
    <row r="634" spans="4:6" s="132" customFormat="1" ht="12.75">
      <c r="D634" s="171"/>
      <c r="E634" s="171"/>
      <c r="F634" s="171"/>
    </row>
    <row r="635" spans="4:6" s="132" customFormat="1" ht="12.75">
      <c r="D635" s="171"/>
      <c r="E635" s="171"/>
      <c r="F635" s="171"/>
    </row>
    <row r="636" spans="4:6" s="132" customFormat="1" ht="12.75">
      <c r="D636" s="171"/>
      <c r="E636" s="171"/>
      <c r="F636" s="171"/>
    </row>
    <row r="637" spans="4:6" s="132" customFormat="1" ht="12.75">
      <c r="D637" s="171"/>
      <c r="E637" s="171"/>
      <c r="F637" s="171"/>
    </row>
    <row r="638" spans="4:6" s="132" customFormat="1" ht="12.75">
      <c r="D638" s="171"/>
      <c r="E638" s="171"/>
      <c r="F638" s="171"/>
    </row>
    <row r="639" spans="4:6" s="132" customFormat="1" ht="12.75">
      <c r="D639" s="171"/>
      <c r="E639" s="171"/>
      <c r="F639" s="171"/>
    </row>
    <row r="640" spans="4:6" s="132" customFormat="1" ht="12.75">
      <c r="D640" s="171"/>
      <c r="E640" s="171"/>
      <c r="F640" s="171"/>
    </row>
    <row r="641" spans="4:6" s="132" customFormat="1" ht="12.75">
      <c r="D641" s="171"/>
      <c r="E641" s="171"/>
      <c r="F641" s="171"/>
    </row>
    <row r="642" spans="4:6" s="132" customFormat="1" ht="12.75">
      <c r="D642" s="171"/>
      <c r="E642" s="171"/>
      <c r="F642" s="171"/>
    </row>
    <row r="643" spans="4:6" s="132" customFormat="1" ht="12.75">
      <c r="D643" s="171"/>
      <c r="E643" s="171"/>
      <c r="F643" s="171"/>
    </row>
    <row r="644" spans="4:6" s="132" customFormat="1" ht="12.75">
      <c r="D644" s="171"/>
      <c r="E644" s="171"/>
      <c r="F644" s="171"/>
    </row>
    <row r="645" spans="4:6" s="132" customFormat="1" ht="12.75">
      <c r="D645" s="171"/>
      <c r="E645" s="171"/>
      <c r="F645" s="171"/>
    </row>
    <row r="646" spans="4:6" s="132" customFormat="1" ht="12.75">
      <c r="D646" s="171"/>
      <c r="E646" s="171"/>
      <c r="F646" s="171"/>
    </row>
    <row r="647" spans="4:6" s="132" customFormat="1" ht="12.75">
      <c r="D647" s="171"/>
      <c r="E647" s="171"/>
      <c r="F647" s="171"/>
    </row>
    <row r="648" spans="4:6" s="132" customFormat="1" ht="12.75">
      <c r="D648" s="171"/>
      <c r="E648" s="171"/>
      <c r="F648" s="171"/>
    </row>
    <row r="649" spans="4:6" s="132" customFormat="1" ht="12.75">
      <c r="D649" s="171"/>
      <c r="E649" s="171"/>
      <c r="F649" s="171"/>
    </row>
    <row r="650" spans="4:6" s="132" customFormat="1" ht="12.75">
      <c r="D650" s="171"/>
      <c r="E650" s="171"/>
      <c r="F650" s="171"/>
    </row>
    <row r="651" spans="4:6" s="132" customFormat="1" ht="12.75">
      <c r="D651" s="171"/>
      <c r="E651" s="171"/>
      <c r="F651" s="171"/>
    </row>
    <row r="652" spans="4:6" s="132" customFormat="1" ht="12.75">
      <c r="D652" s="171"/>
      <c r="E652" s="171"/>
      <c r="F652" s="171"/>
    </row>
    <row r="653" spans="4:6" s="132" customFormat="1" ht="12.75">
      <c r="D653" s="171"/>
      <c r="E653" s="171"/>
      <c r="F653" s="171"/>
    </row>
    <row r="654" spans="4:6" s="132" customFormat="1" ht="12.75">
      <c r="D654" s="171"/>
      <c r="E654" s="171"/>
      <c r="F654" s="171"/>
    </row>
    <row r="655" spans="4:6" s="132" customFormat="1" ht="12.75">
      <c r="D655" s="171"/>
      <c r="E655" s="171"/>
      <c r="F655" s="171"/>
    </row>
    <row r="656" spans="4:6" s="132" customFormat="1" ht="12.75">
      <c r="D656" s="171"/>
      <c r="E656" s="171"/>
      <c r="F656" s="171"/>
    </row>
    <row r="657" spans="4:6" s="132" customFormat="1" ht="12.75">
      <c r="D657" s="171"/>
      <c r="E657" s="171"/>
      <c r="F657" s="171"/>
    </row>
    <row r="658" spans="4:6" s="132" customFormat="1" ht="12.75">
      <c r="D658" s="171"/>
      <c r="E658" s="171"/>
      <c r="F658" s="171"/>
    </row>
    <row r="659" spans="4:6" s="132" customFormat="1" ht="12.75">
      <c r="D659" s="171"/>
      <c r="E659" s="171"/>
      <c r="F659" s="171"/>
    </row>
    <row r="660" spans="4:6" s="132" customFormat="1" ht="12.75">
      <c r="D660" s="171"/>
      <c r="E660" s="171"/>
      <c r="F660" s="171"/>
    </row>
    <row r="661" spans="4:6" s="132" customFormat="1" ht="12.75">
      <c r="D661" s="171"/>
      <c r="E661" s="171"/>
      <c r="F661" s="171"/>
    </row>
    <row r="662" spans="4:6" s="132" customFormat="1" ht="12.75">
      <c r="D662" s="171"/>
      <c r="E662" s="171"/>
      <c r="F662" s="171"/>
    </row>
    <row r="663" spans="4:6" s="132" customFormat="1" ht="12.75">
      <c r="D663" s="171"/>
      <c r="E663" s="171"/>
      <c r="F663" s="171"/>
    </row>
    <row r="664" spans="4:6" s="132" customFormat="1" ht="12.75">
      <c r="D664" s="171"/>
      <c r="E664" s="171"/>
      <c r="F664" s="171"/>
    </row>
    <row r="665" spans="4:6" s="132" customFormat="1" ht="12.75">
      <c r="D665" s="171"/>
      <c r="E665" s="171"/>
      <c r="F665" s="171"/>
    </row>
    <row r="666" spans="4:6" s="132" customFormat="1" ht="12.75">
      <c r="D666" s="171"/>
      <c r="E666" s="171"/>
      <c r="F666" s="171"/>
    </row>
    <row r="667" spans="4:6" s="132" customFormat="1" ht="12.75">
      <c r="D667" s="171"/>
      <c r="E667" s="171"/>
      <c r="F667" s="171"/>
    </row>
    <row r="668" spans="4:6" s="132" customFormat="1" ht="12.75">
      <c r="D668" s="171"/>
      <c r="E668" s="171"/>
      <c r="F668" s="171"/>
    </row>
    <row r="669" spans="4:6" s="132" customFormat="1" ht="12.75">
      <c r="D669" s="171"/>
      <c r="E669" s="171"/>
      <c r="F669" s="171"/>
    </row>
    <row r="670" spans="4:6" s="132" customFormat="1" ht="12.75">
      <c r="D670" s="171"/>
      <c r="E670" s="171"/>
      <c r="F670" s="171"/>
    </row>
    <row r="671" spans="4:6" s="132" customFormat="1" ht="12.75">
      <c r="D671" s="171"/>
      <c r="E671" s="171"/>
      <c r="F671" s="171"/>
    </row>
    <row r="672" spans="4:6" s="132" customFormat="1" ht="12.75">
      <c r="D672" s="171"/>
      <c r="E672" s="171"/>
      <c r="F672" s="171"/>
    </row>
    <row r="673" spans="4:6" s="132" customFormat="1" ht="12.75">
      <c r="D673" s="171"/>
      <c r="E673" s="171"/>
      <c r="F673" s="171"/>
    </row>
    <row r="674" spans="4:6" s="132" customFormat="1" ht="12.75">
      <c r="D674" s="171"/>
      <c r="E674" s="171"/>
      <c r="F674" s="171"/>
    </row>
    <row r="675" spans="4:6" s="132" customFormat="1" ht="12.75">
      <c r="D675" s="171"/>
      <c r="E675" s="171"/>
      <c r="F675" s="171"/>
    </row>
    <row r="676" spans="4:6" s="132" customFormat="1" ht="12.75">
      <c r="D676" s="171"/>
      <c r="E676" s="171"/>
      <c r="F676" s="171"/>
    </row>
    <row r="677" spans="4:6" s="132" customFormat="1" ht="12.75">
      <c r="D677" s="171"/>
      <c r="E677" s="171"/>
      <c r="F677" s="171"/>
    </row>
    <row r="678" spans="4:6" s="132" customFormat="1" ht="12.75">
      <c r="D678" s="171"/>
      <c r="E678" s="171"/>
      <c r="F678" s="171"/>
    </row>
    <row r="679" spans="4:6" s="132" customFormat="1" ht="12.75">
      <c r="D679" s="171"/>
      <c r="E679" s="171"/>
      <c r="F679" s="171"/>
    </row>
    <row r="680" spans="4:6" s="132" customFormat="1" ht="12.75">
      <c r="D680" s="171"/>
      <c r="E680" s="171"/>
      <c r="F680" s="171"/>
    </row>
    <row r="681" spans="4:6" s="132" customFormat="1" ht="12.75">
      <c r="D681" s="171"/>
      <c r="E681" s="171"/>
      <c r="F681" s="171"/>
    </row>
    <row r="682" spans="4:6" s="132" customFormat="1" ht="12.75">
      <c r="D682" s="171"/>
      <c r="E682" s="171"/>
      <c r="F682" s="171"/>
    </row>
    <row r="683" spans="4:6" s="132" customFormat="1" ht="12.75">
      <c r="D683" s="171"/>
      <c r="E683" s="171"/>
      <c r="F683" s="171"/>
    </row>
    <row r="684" spans="4:6" s="132" customFormat="1" ht="12.75">
      <c r="D684" s="171"/>
      <c r="E684" s="171"/>
      <c r="F684" s="171"/>
    </row>
    <row r="685" spans="4:6" s="132" customFormat="1" ht="12.75">
      <c r="D685" s="171"/>
      <c r="E685" s="171"/>
      <c r="F685" s="171"/>
    </row>
    <row r="686" spans="4:6" s="132" customFormat="1" ht="12.75">
      <c r="D686" s="171"/>
      <c r="E686" s="171"/>
      <c r="F686" s="171"/>
    </row>
    <row r="687" spans="4:6" s="132" customFormat="1" ht="12.75">
      <c r="D687" s="171"/>
      <c r="E687" s="171"/>
      <c r="F687" s="171"/>
    </row>
    <row r="688" spans="4:6" s="132" customFormat="1" ht="12.75">
      <c r="D688" s="171"/>
      <c r="E688" s="171"/>
      <c r="F688" s="171"/>
    </row>
    <row r="689" spans="4:6" s="132" customFormat="1" ht="12.75">
      <c r="D689" s="171"/>
      <c r="E689" s="171"/>
      <c r="F689" s="171"/>
    </row>
    <row r="690" spans="4:6" s="132" customFormat="1" ht="12.75">
      <c r="D690" s="171"/>
      <c r="E690" s="171"/>
      <c r="F690" s="171"/>
    </row>
    <row r="691" spans="4:6" s="132" customFormat="1" ht="12.75">
      <c r="D691" s="171"/>
      <c r="E691" s="171"/>
      <c r="F691" s="171"/>
    </row>
    <row r="692" spans="4:6" s="132" customFormat="1" ht="12.75">
      <c r="D692" s="171"/>
      <c r="E692" s="171"/>
      <c r="F692" s="171"/>
    </row>
    <row r="693" spans="4:6" s="132" customFormat="1" ht="12.75">
      <c r="D693" s="171"/>
      <c r="E693" s="171"/>
      <c r="F693" s="171"/>
    </row>
    <row r="694" spans="4:6" s="132" customFormat="1" ht="12.75">
      <c r="D694" s="171"/>
      <c r="E694" s="171"/>
      <c r="F694" s="171"/>
    </row>
    <row r="695" spans="4:6" s="132" customFormat="1" ht="12.75">
      <c r="D695" s="171"/>
      <c r="E695" s="171"/>
      <c r="F695" s="171"/>
    </row>
    <row r="696" spans="4:6" s="132" customFormat="1" ht="12.75">
      <c r="D696" s="171"/>
      <c r="E696" s="171"/>
      <c r="F696" s="171"/>
    </row>
    <row r="697" spans="4:6" s="132" customFormat="1" ht="12.75">
      <c r="D697" s="171"/>
      <c r="E697" s="171"/>
      <c r="F697" s="171"/>
    </row>
    <row r="698" spans="4:6" s="132" customFormat="1" ht="12.75">
      <c r="D698" s="171"/>
      <c r="E698" s="171"/>
      <c r="F698" s="171"/>
    </row>
    <row r="699" spans="4:6" s="132" customFormat="1" ht="12.75">
      <c r="D699" s="171"/>
      <c r="E699" s="171"/>
      <c r="F699" s="171"/>
    </row>
    <row r="700" spans="4:6" s="132" customFormat="1" ht="12.75">
      <c r="D700" s="171"/>
      <c r="E700" s="171"/>
      <c r="F700" s="171"/>
    </row>
    <row r="701" spans="4:6" s="132" customFormat="1" ht="12.75">
      <c r="D701" s="171"/>
      <c r="E701" s="171"/>
      <c r="F701" s="171"/>
    </row>
    <row r="702" spans="4:6" s="132" customFormat="1" ht="12.75">
      <c r="D702" s="171"/>
      <c r="E702" s="171"/>
      <c r="F702" s="171"/>
    </row>
    <row r="703" spans="4:6" s="132" customFormat="1" ht="12.75">
      <c r="D703" s="171"/>
      <c r="E703" s="171"/>
      <c r="F703" s="171"/>
    </row>
    <row r="704" spans="4:6" s="132" customFormat="1" ht="12.75">
      <c r="D704" s="171"/>
      <c r="E704" s="171"/>
      <c r="F704" s="171"/>
    </row>
    <row r="705" spans="4:6" s="132" customFormat="1" ht="12.75">
      <c r="D705" s="171"/>
      <c r="E705" s="171"/>
      <c r="F705" s="171"/>
    </row>
    <row r="706" spans="4:6" s="132" customFormat="1" ht="12.75">
      <c r="D706" s="171"/>
      <c r="E706" s="171"/>
      <c r="F706" s="171"/>
    </row>
    <row r="707" spans="4:6" s="132" customFormat="1" ht="12.75">
      <c r="D707" s="171"/>
      <c r="E707" s="171"/>
      <c r="F707" s="171"/>
    </row>
    <row r="708" spans="4:6" s="132" customFormat="1" ht="12.75">
      <c r="D708" s="171"/>
      <c r="E708" s="171"/>
      <c r="F708" s="171"/>
    </row>
    <row r="709" spans="4:6" s="132" customFormat="1" ht="12.75">
      <c r="D709" s="171"/>
      <c r="E709" s="171"/>
      <c r="F709" s="171"/>
    </row>
    <row r="710" spans="4:6" s="132" customFormat="1" ht="12.75">
      <c r="D710" s="171"/>
      <c r="E710" s="171"/>
      <c r="F710" s="171"/>
    </row>
    <row r="711" spans="4:6" s="132" customFormat="1" ht="12.75">
      <c r="D711" s="171"/>
      <c r="E711" s="171"/>
      <c r="F711" s="171"/>
    </row>
    <row r="712" spans="4:6" s="132" customFormat="1" ht="12.75">
      <c r="D712" s="171"/>
      <c r="E712" s="171"/>
      <c r="F712" s="171"/>
    </row>
    <row r="713" spans="4:6" s="132" customFormat="1" ht="12.75">
      <c r="D713" s="171"/>
      <c r="E713" s="171"/>
      <c r="F713" s="171"/>
    </row>
    <row r="714" spans="4:6" s="132" customFormat="1" ht="12.75">
      <c r="D714" s="171"/>
      <c r="E714" s="171"/>
      <c r="F714" s="171"/>
    </row>
    <row r="715" spans="4:6" s="132" customFormat="1" ht="12.75">
      <c r="D715" s="171"/>
      <c r="E715" s="171"/>
      <c r="F715" s="171"/>
    </row>
    <row r="716" spans="4:6" s="132" customFormat="1" ht="12.75">
      <c r="D716" s="171"/>
      <c r="E716" s="171"/>
      <c r="F716" s="171"/>
    </row>
    <row r="717" spans="4:6" s="132" customFormat="1" ht="12.75">
      <c r="D717" s="171"/>
      <c r="E717" s="171"/>
      <c r="F717" s="171"/>
    </row>
    <row r="718" spans="4:6" s="132" customFormat="1" ht="12.75">
      <c r="D718" s="171"/>
      <c r="E718" s="171"/>
      <c r="F718" s="171"/>
    </row>
    <row r="719" spans="4:6" s="132" customFormat="1" ht="12.75">
      <c r="D719" s="171"/>
      <c r="E719" s="171"/>
      <c r="F719" s="171"/>
    </row>
    <row r="720" spans="4:6" s="132" customFormat="1" ht="12.75">
      <c r="D720" s="171"/>
      <c r="E720" s="171"/>
      <c r="F720" s="171"/>
    </row>
    <row r="721" spans="4:6" s="132" customFormat="1" ht="12.75">
      <c r="D721" s="171"/>
      <c r="E721" s="171"/>
      <c r="F721" s="171"/>
    </row>
    <row r="722" spans="4:6" s="132" customFormat="1" ht="12.75">
      <c r="D722" s="171"/>
      <c r="E722" s="171"/>
      <c r="F722" s="171"/>
    </row>
    <row r="723" spans="4:6" s="132" customFormat="1" ht="12.75">
      <c r="D723" s="171"/>
      <c r="E723" s="171"/>
      <c r="F723" s="171"/>
    </row>
    <row r="724" spans="4:6" s="132" customFormat="1" ht="12.75">
      <c r="D724" s="171"/>
      <c r="E724" s="171"/>
      <c r="F724" s="171"/>
    </row>
    <row r="725" spans="4:6" s="132" customFormat="1" ht="12.75">
      <c r="D725" s="171"/>
      <c r="E725" s="171"/>
      <c r="F725" s="171"/>
    </row>
    <row r="726" spans="4:6" s="132" customFormat="1" ht="12.75">
      <c r="D726" s="171"/>
      <c r="E726" s="171"/>
      <c r="F726" s="171"/>
    </row>
    <row r="727" spans="4:6" s="132" customFormat="1" ht="12.75">
      <c r="D727" s="171"/>
      <c r="E727" s="171"/>
      <c r="F727" s="171"/>
    </row>
    <row r="728" spans="4:6" s="132" customFormat="1" ht="12.75">
      <c r="D728" s="171"/>
      <c r="E728" s="171"/>
      <c r="F728" s="171"/>
    </row>
    <row r="729" spans="4:6" s="132" customFormat="1" ht="12.75">
      <c r="D729" s="171"/>
      <c r="E729" s="171"/>
      <c r="F729" s="171"/>
    </row>
    <row r="730" spans="4:6" s="132" customFormat="1" ht="12.75">
      <c r="D730" s="171"/>
      <c r="E730" s="171"/>
      <c r="F730" s="171"/>
    </row>
    <row r="731" spans="4:6" s="132" customFormat="1" ht="12.75">
      <c r="D731" s="171"/>
      <c r="E731" s="171"/>
      <c r="F731" s="171"/>
    </row>
    <row r="732" spans="4:6" s="132" customFormat="1" ht="12.75">
      <c r="D732" s="171"/>
      <c r="E732" s="171"/>
      <c r="F732" s="171"/>
    </row>
    <row r="733" spans="4:6" s="132" customFormat="1" ht="12.75">
      <c r="D733" s="171"/>
      <c r="E733" s="171"/>
      <c r="F733" s="171"/>
    </row>
    <row r="734" spans="4:6" s="132" customFormat="1" ht="12.75">
      <c r="D734" s="171"/>
      <c r="E734" s="171"/>
      <c r="F734" s="171"/>
    </row>
    <row r="735" spans="4:6" s="132" customFormat="1" ht="12.75">
      <c r="D735" s="171"/>
      <c r="E735" s="171"/>
      <c r="F735" s="171"/>
    </row>
    <row r="736" spans="4:6" s="132" customFormat="1" ht="12.75">
      <c r="D736" s="171"/>
      <c r="E736" s="171"/>
      <c r="F736" s="171"/>
    </row>
    <row r="737" spans="4:6" s="132" customFormat="1" ht="12.75">
      <c r="D737" s="171"/>
      <c r="E737" s="171"/>
      <c r="F737" s="171"/>
    </row>
    <row r="738" spans="4:6" s="132" customFormat="1" ht="12.75">
      <c r="D738" s="171"/>
      <c r="E738" s="171"/>
      <c r="F738" s="171"/>
    </row>
    <row r="739" spans="4:6" s="132" customFormat="1" ht="12.75">
      <c r="D739" s="171"/>
      <c r="E739" s="171"/>
      <c r="F739" s="171"/>
    </row>
    <row r="740" spans="4:6" s="132" customFormat="1" ht="12.75">
      <c r="D740" s="171"/>
      <c r="E740" s="171"/>
      <c r="F740" s="171"/>
    </row>
    <row r="741" spans="4:6" s="132" customFormat="1" ht="12.75">
      <c r="D741" s="171"/>
      <c r="E741" s="171"/>
      <c r="F741" s="171"/>
    </row>
    <row r="742" spans="4:6" s="132" customFormat="1" ht="12.75">
      <c r="D742" s="171"/>
      <c r="E742" s="171"/>
      <c r="F742" s="171"/>
    </row>
    <row r="743" spans="4:6" s="132" customFormat="1" ht="12.75">
      <c r="D743" s="171"/>
      <c r="E743" s="171"/>
      <c r="F743" s="171"/>
    </row>
    <row r="744" spans="4:6" s="132" customFormat="1" ht="12.75">
      <c r="D744" s="171"/>
      <c r="E744" s="171"/>
      <c r="F744" s="171"/>
    </row>
    <row r="745" spans="4:6" s="132" customFormat="1" ht="12.75">
      <c r="D745" s="171"/>
      <c r="E745" s="171"/>
      <c r="F745" s="171"/>
    </row>
    <row r="746" spans="4:6" s="132" customFormat="1" ht="12.75">
      <c r="D746" s="171"/>
      <c r="E746" s="171"/>
      <c r="F746" s="171"/>
    </row>
    <row r="747" spans="4:6" s="132" customFormat="1" ht="12.75">
      <c r="D747" s="171"/>
      <c r="E747" s="171"/>
      <c r="F747" s="171"/>
    </row>
    <row r="748" spans="4:6" s="132" customFormat="1" ht="12.75">
      <c r="D748" s="171"/>
      <c r="E748" s="171"/>
      <c r="F748" s="171"/>
    </row>
    <row r="749" spans="4:6" s="132" customFormat="1" ht="12.75">
      <c r="D749" s="171"/>
      <c r="E749" s="171"/>
      <c r="F749" s="171"/>
    </row>
    <row r="750" spans="4:6" s="132" customFormat="1" ht="12.75">
      <c r="D750" s="171"/>
      <c r="E750" s="171"/>
      <c r="F750" s="171"/>
    </row>
    <row r="751" spans="4:6" s="132" customFormat="1" ht="12.75">
      <c r="D751" s="171"/>
      <c r="E751" s="171"/>
      <c r="F751" s="171"/>
    </row>
    <row r="752" spans="4:6" s="132" customFormat="1" ht="12.75">
      <c r="D752" s="171"/>
      <c r="E752" s="171"/>
      <c r="F752" s="171"/>
    </row>
    <row r="753" spans="4:6" s="132" customFormat="1" ht="12.75">
      <c r="D753" s="171"/>
      <c r="E753" s="171"/>
      <c r="F753" s="171"/>
    </row>
    <row r="754" spans="4:6" s="132" customFormat="1" ht="12.75">
      <c r="D754" s="171"/>
      <c r="E754" s="171"/>
      <c r="F754" s="171"/>
    </row>
    <row r="755" spans="4:6" s="132" customFormat="1" ht="12.75">
      <c r="D755" s="171"/>
      <c r="E755" s="171"/>
      <c r="F755" s="171"/>
    </row>
    <row r="756" spans="4:6" s="132" customFormat="1" ht="12.75">
      <c r="D756" s="171"/>
      <c r="E756" s="171"/>
      <c r="F756" s="171"/>
    </row>
    <row r="757" spans="4:6" s="132" customFormat="1" ht="12.75">
      <c r="D757" s="171"/>
      <c r="E757" s="171"/>
      <c r="F757" s="171"/>
    </row>
    <row r="758" spans="4:6" s="132" customFormat="1" ht="12.75">
      <c r="D758" s="171"/>
      <c r="E758" s="171"/>
      <c r="F758" s="171"/>
    </row>
    <row r="759" spans="4:6" s="132" customFormat="1" ht="12.75">
      <c r="D759" s="171"/>
      <c r="E759" s="171"/>
      <c r="F759" s="171"/>
    </row>
    <row r="760" spans="4:6" s="132" customFormat="1" ht="12.75">
      <c r="D760" s="171"/>
      <c r="E760" s="171"/>
      <c r="F760" s="171"/>
    </row>
    <row r="761" spans="4:6" s="132" customFormat="1" ht="12.75">
      <c r="D761" s="171"/>
      <c r="E761" s="171"/>
      <c r="F761" s="171"/>
    </row>
    <row r="762" spans="4:6" s="132" customFormat="1" ht="12.75">
      <c r="D762" s="171"/>
      <c r="E762" s="171"/>
      <c r="F762" s="171"/>
    </row>
    <row r="763" spans="4:6" s="132" customFormat="1" ht="12.75">
      <c r="D763" s="171"/>
      <c r="E763" s="171"/>
      <c r="F763" s="171"/>
    </row>
    <row r="764" spans="4:6" s="132" customFormat="1" ht="12.75">
      <c r="D764" s="171"/>
      <c r="E764" s="171"/>
      <c r="F764" s="171"/>
    </row>
    <row r="765" spans="4:6" s="132" customFormat="1" ht="12.75">
      <c r="D765" s="171"/>
      <c r="E765" s="171"/>
      <c r="F765" s="171"/>
    </row>
    <row r="766" spans="4:6" s="132" customFormat="1" ht="12.75">
      <c r="D766" s="171"/>
      <c r="E766" s="171"/>
      <c r="F766" s="171"/>
    </row>
    <row r="767" spans="4:6" s="132" customFormat="1" ht="12.75">
      <c r="D767" s="171"/>
      <c r="E767" s="171"/>
      <c r="F767" s="171"/>
    </row>
    <row r="768" spans="4:6" s="132" customFormat="1" ht="12.75">
      <c r="D768" s="171"/>
      <c r="E768" s="171"/>
      <c r="F768" s="171"/>
    </row>
    <row r="769" spans="4:6" s="132" customFormat="1" ht="12.75">
      <c r="D769" s="171"/>
      <c r="E769" s="171"/>
      <c r="F769" s="171"/>
    </row>
    <row r="770" spans="4:6" s="132" customFormat="1" ht="12.75">
      <c r="D770" s="171"/>
      <c r="E770" s="171"/>
      <c r="F770" s="171"/>
    </row>
    <row r="771" spans="4:6" s="132" customFormat="1" ht="12.75">
      <c r="D771" s="171"/>
      <c r="E771" s="171"/>
      <c r="F771" s="171"/>
    </row>
    <row r="772" spans="4:6" s="132" customFormat="1" ht="12.75">
      <c r="D772" s="171"/>
      <c r="E772" s="171"/>
      <c r="F772" s="171"/>
    </row>
    <row r="773" spans="4:6" s="132" customFormat="1" ht="12.75">
      <c r="D773" s="171"/>
      <c r="E773" s="171"/>
      <c r="F773" s="171"/>
    </row>
    <row r="774" spans="4:6" s="132" customFormat="1" ht="12.75">
      <c r="D774" s="171"/>
      <c r="E774" s="171"/>
      <c r="F774" s="171"/>
    </row>
    <row r="775" spans="4:6" s="132" customFormat="1" ht="12.75">
      <c r="D775" s="171"/>
      <c r="E775" s="171"/>
      <c r="F775" s="171"/>
    </row>
    <row r="776" spans="4:6" s="132" customFormat="1" ht="12.75">
      <c r="D776" s="171"/>
      <c r="E776" s="171"/>
      <c r="F776" s="171"/>
    </row>
    <row r="777" spans="4:6" s="132" customFormat="1" ht="12.75">
      <c r="D777" s="171"/>
      <c r="E777" s="171"/>
      <c r="F777" s="171"/>
    </row>
    <row r="778" spans="4:6" s="132" customFormat="1" ht="12.75">
      <c r="D778" s="171"/>
      <c r="E778" s="171"/>
      <c r="F778" s="171"/>
    </row>
    <row r="779" spans="4:6" s="132" customFormat="1" ht="12.75">
      <c r="D779" s="171"/>
      <c r="E779" s="171"/>
      <c r="F779" s="171"/>
    </row>
    <row r="780" spans="4:6" s="132" customFormat="1" ht="12.75">
      <c r="D780" s="171"/>
      <c r="E780" s="171"/>
      <c r="F780" s="171"/>
    </row>
    <row r="781" spans="4:6" s="132" customFormat="1" ht="12.75">
      <c r="D781" s="171"/>
      <c r="E781" s="171"/>
      <c r="F781" s="171"/>
    </row>
    <row r="782" spans="4:6" s="132" customFormat="1" ht="12.75">
      <c r="D782" s="171"/>
      <c r="E782" s="171"/>
      <c r="F782" s="171"/>
    </row>
    <row r="783" spans="4:6" s="132" customFormat="1" ht="12.75">
      <c r="D783" s="171"/>
      <c r="E783" s="171"/>
      <c r="F783" s="171"/>
    </row>
    <row r="784" spans="4:6" s="132" customFormat="1" ht="12.75">
      <c r="D784" s="171"/>
      <c r="E784" s="171"/>
      <c r="F784" s="171"/>
    </row>
    <row r="785" spans="4:6" s="132" customFormat="1" ht="12.75">
      <c r="D785" s="171"/>
      <c r="E785" s="171"/>
      <c r="F785" s="171"/>
    </row>
    <row r="786" spans="4:6" s="132" customFormat="1" ht="12.75">
      <c r="D786" s="171"/>
      <c r="E786" s="171"/>
      <c r="F786" s="171"/>
    </row>
    <row r="787" spans="4:6" s="132" customFormat="1" ht="12.75">
      <c r="D787" s="171"/>
      <c r="E787" s="171"/>
      <c r="F787" s="171"/>
    </row>
    <row r="788" spans="4:6" s="132" customFormat="1" ht="12.75">
      <c r="D788" s="171"/>
      <c r="E788" s="171"/>
      <c r="F788" s="171"/>
    </row>
    <row r="789" spans="4:6" s="132" customFormat="1" ht="12.75">
      <c r="D789" s="171"/>
      <c r="E789" s="171"/>
      <c r="F789" s="171"/>
    </row>
    <row r="790" spans="4:6" s="132" customFormat="1" ht="12.75">
      <c r="D790" s="171"/>
      <c r="E790" s="171"/>
      <c r="F790" s="171"/>
    </row>
    <row r="791" spans="4:6" s="132" customFormat="1" ht="12.75">
      <c r="D791" s="171"/>
      <c r="E791" s="171"/>
      <c r="F791" s="171"/>
    </row>
    <row r="792" spans="4:6" s="132" customFormat="1" ht="12.75">
      <c r="D792" s="171"/>
      <c r="E792" s="171"/>
      <c r="F792" s="171"/>
    </row>
    <row r="793" spans="4:6" s="132" customFormat="1" ht="12.75">
      <c r="D793" s="171"/>
      <c r="E793" s="171"/>
      <c r="F793" s="171"/>
    </row>
    <row r="794" spans="4:6" s="132" customFormat="1" ht="12.75">
      <c r="D794" s="171"/>
      <c r="E794" s="171"/>
      <c r="F794" s="171"/>
    </row>
    <row r="795" spans="4:6" s="132" customFormat="1" ht="12.75">
      <c r="D795" s="171"/>
      <c r="E795" s="171"/>
      <c r="F795" s="171"/>
    </row>
    <row r="796" spans="4:6" s="132" customFormat="1" ht="12.75">
      <c r="D796" s="171"/>
      <c r="E796" s="171"/>
      <c r="F796" s="171"/>
    </row>
    <row r="797" spans="4:6" s="132" customFormat="1" ht="12.75">
      <c r="D797" s="171"/>
      <c r="E797" s="171"/>
      <c r="F797" s="171"/>
    </row>
    <row r="798" spans="4:6" s="132" customFormat="1" ht="12.75">
      <c r="D798" s="171"/>
      <c r="E798" s="171"/>
      <c r="F798" s="171"/>
    </row>
    <row r="799" spans="4:6" s="132" customFormat="1" ht="12.75">
      <c r="D799" s="171"/>
      <c r="E799" s="171"/>
      <c r="F799" s="171"/>
    </row>
    <row r="800" spans="4:6" s="132" customFormat="1" ht="12.75">
      <c r="D800" s="171"/>
      <c r="E800" s="171"/>
      <c r="F800" s="171"/>
    </row>
    <row r="801" spans="4:6" s="132" customFormat="1" ht="12.75">
      <c r="D801" s="171"/>
      <c r="E801" s="171"/>
      <c r="F801" s="171"/>
    </row>
    <row r="802" spans="4:6" s="132" customFormat="1" ht="12.75">
      <c r="D802" s="171"/>
      <c r="E802" s="171"/>
      <c r="F802" s="171"/>
    </row>
    <row r="803" spans="4:6" s="132" customFormat="1" ht="12.75">
      <c r="D803" s="171"/>
      <c r="E803" s="171"/>
      <c r="F803" s="171"/>
    </row>
    <row r="804" spans="4:6" s="132" customFormat="1" ht="12.75">
      <c r="D804" s="171"/>
      <c r="E804" s="171"/>
      <c r="F804" s="171"/>
    </row>
    <row r="805" spans="4:6" s="132" customFormat="1" ht="12.75">
      <c r="D805" s="171"/>
      <c r="E805" s="171"/>
      <c r="F805" s="171"/>
    </row>
    <row r="806" spans="4:6" s="132" customFormat="1" ht="12.75">
      <c r="D806" s="171"/>
      <c r="E806" s="171"/>
      <c r="F806" s="171"/>
    </row>
    <row r="807" spans="4:6" s="132" customFormat="1" ht="12.75">
      <c r="D807" s="171"/>
      <c r="E807" s="171"/>
      <c r="F807" s="171"/>
    </row>
    <row r="808" spans="4:6" s="132" customFormat="1" ht="12.75">
      <c r="D808" s="171"/>
      <c r="E808" s="171"/>
      <c r="F808" s="171"/>
    </row>
    <row r="809" spans="4:6" s="132" customFormat="1" ht="12.75">
      <c r="D809" s="171"/>
      <c r="E809" s="171"/>
      <c r="F809" s="171"/>
    </row>
    <row r="810" spans="4:6" s="132" customFormat="1" ht="12.75">
      <c r="D810" s="171"/>
      <c r="E810" s="171"/>
      <c r="F810" s="171"/>
    </row>
    <row r="811" spans="4:6" s="132" customFormat="1" ht="12.75">
      <c r="D811" s="171"/>
      <c r="E811" s="171"/>
      <c r="F811" s="171"/>
    </row>
    <row r="812" spans="4:6" s="132" customFormat="1" ht="12.75">
      <c r="D812" s="171"/>
      <c r="E812" s="171"/>
      <c r="F812" s="171"/>
    </row>
    <row r="813" spans="4:6" s="132" customFormat="1" ht="12.75">
      <c r="D813" s="171"/>
      <c r="E813" s="171"/>
      <c r="F813" s="171"/>
    </row>
    <row r="814" spans="4:6" s="132" customFormat="1" ht="12.75">
      <c r="D814" s="171"/>
      <c r="E814" s="171"/>
      <c r="F814" s="171"/>
    </row>
    <row r="815" spans="4:6" s="132" customFormat="1" ht="12.75">
      <c r="D815" s="171"/>
      <c r="E815" s="171"/>
      <c r="F815" s="171"/>
    </row>
    <row r="816" spans="4:6" s="132" customFormat="1" ht="12.75">
      <c r="D816" s="171"/>
      <c r="E816" s="171"/>
      <c r="F816" s="171"/>
    </row>
    <row r="817" spans="4:6" s="132" customFormat="1" ht="12.75">
      <c r="D817" s="171"/>
      <c r="E817" s="171"/>
      <c r="F817" s="171"/>
    </row>
    <row r="818" spans="4:6" s="132" customFormat="1" ht="12.75">
      <c r="D818" s="171"/>
      <c r="E818" s="171"/>
      <c r="F818" s="171"/>
    </row>
    <row r="819" spans="4:6" s="132" customFormat="1" ht="12.75">
      <c r="D819" s="171"/>
      <c r="E819" s="171"/>
      <c r="F819" s="171"/>
    </row>
    <row r="820" spans="4:6" s="132" customFormat="1" ht="12.75">
      <c r="D820" s="171"/>
      <c r="E820" s="171"/>
      <c r="F820" s="171"/>
    </row>
    <row r="821" spans="4:6" s="132" customFormat="1" ht="12.75">
      <c r="D821" s="171"/>
      <c r="E821" s="171"/>
      <c r="F821" s="171"/>
    </row>
    <row r="822" spans="4:6" s="132" customFormat="1" ht="12.75">
      <c r="D822" s="171"/>
      <c r="E822" s="171"/>
      <c r="F822" s="171"/>
    </row>
    <row r="823" spans="4:6" s="132" customFormat="1" ht="12.75">
      <c r="D823" s="171"/>
      <c r="E823" s="171"/>
      <c r="F823" s="171"/>
    </row>
    <row r="824" spans="4:6" s="132" customFormat="1" ht="12.75">
      <c r="D824" s="171"/>
      <c r="E824" s="171"/>
      <c r="F824" s="171"/>
    </row>
    <row r="825" spans="4:6" s="132" customFormat="1" ht="12.75">
      <c r="D825" s="171"/>
      <c r="E825" s="171"/>
      <c r="F825" s="171"/>
    </row>
    <row r="826" spans="4:6" s="132" customFormat="1" ht="12.75">
      <c r="D826" s="171"/>
      <c r="E826" s="171"/>
      <c r="F826" s="171"/>
    </row>
    <row r="827" spans="4:6" s="132" customFormat="1" ht="12.75">
      <c r="D827" s="171"/>
      <c r="E827" s="171"/>
      <c r="F827" s="171"/>
    </row>
    <row r="828" spans="4:6" s="132" customFormat="1" ht="12.75">
      <c r="D828" s="171"/>
      <c r="E828" s="171"/>
      <c r="F828" s="171"/>
    </row>
    <row r="829" spans="4:6" s="132" customFormat="1" ht="12.75">
      <c r="D829" s="171"/>
      <c r="E829" s="171"/>
      <c r="F829" s="171"/>
    </row>
    <row r="830" spans="4:6" s="132" customFormat="1" ht="12.75">
      <c r="D830" s="171"/>
      <c r="E830" s="171"/>
      <c r="F830" s="171"/>
    </row>
    <row r="831" spans="4:6" s="132" customFormat="1" ht="12.75">
      <c r="D831" s="171"/>
      <c r="E831" s="171"/>
      <c r="F831" s="171"/>
    </row>
    <row r="832" spans="4:6" s="132" customFormat="1" ht="12.75">
      <c r="D832" s="171"/>
      <c r="E832" s="171"/>
      <c r="F832" s="171"/>
    </row>
    <row r="833" spans="4:6" s="132" customFormat="1" ht="12.75">
      <c r="D833" s="171"/>
      <c r="E833" s="171"/>
      <c r="F833" s="171"/>
    </row>
    <row r="834" spans="4:6" s="132" customFormat="1" ht="12.75">
      <c r="D834" s="171"/>
      <c r="E834" s="171"/>
      <c r="F834" s="171"/>
    </row>
    <row r="835" spans="4:6" s="132" customFormat="1" ht="12.75">
      <c r="D835" s="171"/>
      <c r="E835" s="171"/>
      <c r="F835" s="171"/>
    </row>
    <row r="836" spans="4:6" s="132" customFormat="1" ht="12.75">
      <c r="D836" s="171"/>
      <c r="E836" s="171"/>
      <c r="F836" s="171"/>
    </row>
    <row r="837" spans="4:6" s="132" customFormat="1" ht="12.75">
      <c r="D837" s="171"/>
      <c r="E837" s="171"/>
      <c r="F837" s="171"/>
    </row>
    <row r="838" spans="4:6" s="132" customFormat="1" ht="12.75">
      <c r="D838" s="171"/>
      <c r="E838" s="171"/>
      <c r="F838" s="171"/>
    </row>
    <row r="839" spans="4:6" s="132" customFormat="1" ht="12.75">
      <c r="D839" s="171"/>
      <c r="E839" s="171"/>
      <c r="F839" s="171"/>
    </row>
    <row r="840" spans="4:6" s="132" customFormat="1" ht="12.75">
      <c r="D840" s="171"/>
      <c r="E840" s="171"/>
      <c r="F840" s="171"/>
    </row>
    <row r="841" spans="4:6" s="132" customFormat="1" ht="12.75">
      <c r="D841" s="171"/>
      <c r="E841" s="171"/>
      <c r="F841" s="171"/>
    </row>
    <row r="842" spans="4:6" s="132" customFormat="1" ht="12.75">
      <c r="D842" s="171"/>
      <c r="E842" s="171"/>
      <c r="F842" s="171"/>
    </row>
    <row r="843" spans="4:6" s="132" customFormat="1" ht="12.75">
      <c r="D843" s="171"/>
      <c r="E843" s="171"/>
      <c r="F843" s="171"/>
    </row>
    <row r="844" spans="4:6" s="132" customFormat="1" ht="12.75">
      <c r="D844" s="171"/>
      <c r="E844" s="171"/>
      <c r="F844" s="171"/>
    </row>
    <row r="845" spans="4:6" s="132" customFormat="1" ht="12.75">
      <c r="D845" s="171"/>
      <c r="E845" s="171"/>
      <c r="F845" s="171"/>
    </row>
    <row r="846" spans="4:6" s="132" customFormat="1" ht="12.75">
      <c r="D846" s="171"/>
      <c r="E846" s="171"/>
      <c r="F846" s="171"/>
    </row>
    <row r="847" spans="4:6" s="132" customFormat="1" ht="12.75">
      <c r="D847" s="171"/>
      <c r="E847" s="171"/>
      <c r="F847" s="171"/>
    </row>
    <row r="848" spans="4:6" s="132" customFormat="1" ht="12.75">
      <c r="D848" s="171"/>
      <c r="E848" s="171"/>
      <c r="F848" s="171"/>
    </row>
    <row r="849" spans="4:6" s="132" customFormat="1" ht="12.75">
      <c r="D849" s="171"/>
      <c r="E849" s="171"/>
      <c r="F849" s="171"/>
    </row>
    <row r="850" spans="4:6" s="132" customFormat="1" ht="12.75">
      <c r="D850" s="171"/>
      <c r="E850" s="171"/>
      <c r="F850" s="171"/>
    </row>
    <row r="851" spans="4:6" s="132" customFormat="1" ht="12.75">
      <c r="D851" s="171"/>
      <c r="E851" s="171"/>
      <c r="F851" s="171"/>
    </row>
    <row r="852" spans="4:6" s="132" customFormat="1" ht="12.75">
      <c r="D852" s="171"/>
      <c r="E852" s="171"/>
      <c r="F852" s="171"/>
    </row>
    <row r="853" spans="4:6" s="132" customFormat="1" ht="12.75">
      <c r="D853" s="171"/>
      <c r="E853" s="171"/>
      <c r="F853" s="171"/>
    </row>
    <row r="854" spans="4:6" s="132" customFormat="1" ht="12.75">
      <c r="D854" s="171"/>
      <c r="E854" s="171"/>
      <c r="F854" s="171"/>
    </row>
    <row r="855" spans="4:6" s="132" customFormat="1" ht="12.75">
      <c r="D855" s="171"/>
      <c r="E855" s="171"/>
      <c r="F855" s="171"/>
    </row>
    <row r="856" spans="4:6" s="132" customFormat="1" ht="12.75">
      <c r="D856" s="171"/>
      <c r="E856" s="171"/>
      <c r="F856" s="171"/>
    </row>
    <row r="857" spans="4:6" s="132" customFormat="1" ht="12.75">
      <c r="D857" s="171"/>
      <c r="E857" s="171"/>
      <c r="F857" s="171"/>
    </row>
    <row r="858" spans="4:6" s="132" customFormat="1" ht="12.75">
      <c r="D858" s="171"/>
      <c r="E858" s="171"/>
      <c r="F858" s="171"/>
    </row>
    <row r="859" spans="4:6" s="132" customFormat="1" ht="12.75">
      <c r="D859" s="171"/>
      <c r="E859" s="171"/>
      <c r="F859" s="171"/>
    </row>
    <row r="860" spans="4:6" s="132" customFormat="1" ht="12.75">
      <c r="D860" s="171"/>
      <c r="E860" s="171"/>
      <c r="F860" s="171"/>
    </row>
    <row r="861" spans="4:6" s="132" customFormat="1" ht="12.75">
      <c r="D861" s="171"/>
      <c r="E861" s="171"/>
      <c r="F861" s="171"/>
    </row>
    <row r="862" spans="4:6" s="132" customFormat="1" ht="12.75">
      <c r="D862" s="171"/>
      <c r="E862" s="171"/>
      <c r="F862" s="171"/>
    </row>
    <row r="863" spans="4:6" s="132" customFormat="1" ht="12.75">
      <c r="D863" s="171"/>
      <c r="E863" s="171"/>
      <c r="F863" s="171"/>
    </row>
    <row r="864" spans="4:6" s="132" customFormat="1" ht="12.75">
      <c r="D864" s="171"/>
      <c r="E864" s="171"/>
      <c r="F864" s="171"/>
    </row>
    <row r="865" spans="4:6" s="132" customFormat="1" ht="12.75">
      <c r="D865" s="171"/>
      <c r="E865" s="171"/>
      <c r="F865" s="171"/>
    </row>
    <row r="866" spans="4:6" s="132" customFormat="1" ht="12.75">
      <c r="D866" s="171"/>
      <c r="E866" s="171"/>
      <c r="F866" s="171"/>
    </row>
    <row r="867" spans="4:6" s="132" customFormat="1" ht="12.75">
      <c r="D867" s="171"/>
      <c r="E867" s="171"/>
      <c r="F867" s="171"/>
    </row>
    <row r="868" spans="4:6" s="132" customFormat="1" ht="12.75">
      <c r="D868" s="171"/>
      <c r="E868" s="171"/>
      <c r="F868" s="171"/>
    </row>
    <row r="869" spans="4:6" s="132" customFormat="1" ht="12.75">
      <c r="D869" s="171"/>
      <c r="E869" s="171"/>
      <c r="F869" s="171"/>
    </row>
    <row r="870" spans="4:6" s="132" customFormat="1" ht="12.75">
      <c r="D870" s="171"/>
      <c r="E870" s="171"/>
      <c r="F870" s="171"/>
    </row>
    <row r="871" spans="4:6" s="132" customFormat="1" ht="12.75">
      <c r="D871" s="171"/>
      <c r="E871" s="171"/>
      <c r="F871" s="171"/>
    </row>
    <row r="872" spans="4:6" s="132" customFormat="1" ht="12.75">
      <c r="D872" s="171"/>
      <c r="E872" s="171"/>
      <c r="F872" s="171"/>
    </row>
    <row r="873" spans="4:6" s="132" customFormat="1" ht="12.75">
      <c r="D873" s="171"/>
      <c r="E873" s="171"/>
      <c r="F873" s="171"/>
    </row>
    <row r="874" spans="4:6" s="132" customFormat="1" ht="12.75">
      <c r="D874" s="171"/>
      <c r="E874" s="171"/>
      <c r="F874" s="171"/>
    </row>
    <row r="875" spans="4:6" s="132" customFormat="1" ht="12.75">
      <c r="D875" s="171"/>
      <c r="E875" s="171"/>
      <c r="F875" s="171"/>
    </row>
    <row r="876" spans="4:6" s="132" customFormat="1" ht="12.75">
      <c r="D876" s="171"/>
      <c r="E876" s="171"/>
      <c r="F876" s="171"/>
    </row>
    <row r="877" spans="4:6" s="132" customFormat="1" ht="12.75">
      <c r="D877" s="171"/>
      <c r="E877" s="171"/>
      <c r="F877" s="171"/>
    </row>
    <row r="878" spans="4:6" s="132" customFormat="1" ht="12.75">
      <c r="D878" s="171"/>
      <c r="E878" s="171"/>
      <c r="F878" s="171"/>
    </row>
    <row r="879" spans="4:6" s="132" customFormat="1" ht="12.75">
      <c r="D879" s="171"/>
      <c r="E879" s="171"/>
      <c r="F879" s="171"/>
    </row>
    <row r="880" spans="4:6" s="132" customFormat="1" ht="12.75">
      <c r="D880" s="171"/>
      <c r="E880" s="171"/>
      <c r="F880" s="171"/>
    </row>
    <row r="881" spans="4:6" s="132" customFormat="1" ht="12.75">
      <c r="D881" s="171"/>
      <c r="E881" s="171"/>
      <c r="F881" s="171"/>
    </row>
    <row r="882" spans="4:6" s="132" customFormat="1" ht="12.75">
      <c r="D882" s="171"/>
      <c r="E882" s="171"/>
      <c r="F882" s="171"/>
    </row>
    <row r="883" spans="4:6" s="132" customFormat="1" ht="12.75">
      <c r="D883" s="171"/>
      <c r="E883" s="171"/>
      <c r="F883" s="171"/>
    </row>
    <row r="884" spans="4:6" s="132" customFormat="1" ht="12.75">
      <c r="D884" s="171"/>
      <c r="E884" s="171"/>
      <c r="F884" s="171"/>
    </row>
    <row r="885" spans="4:6" s="132" customFormat="1" ht="12.75">
      <c r="D885" s="171"/>
      <c r="E885" s="171"/>
      <c r="F885" s="171"/>
    </row>
    <row r="886" spans="4:6" s="132" customFormat="1" ht="12.75">
      <c r="D886" s="171"/>
      <c r="E886" s="171"/>
      <c r="F886" s="171"/>
    </row>
    <row r="887" spans="4:6" s="132" customFormat="1" ht="12.75">
      <c r="D887" s="171"/>
      <c r="E887" s="171"/>
      <c r="F887" s="171"/>
    </row>
    <row r="888" spans="4:6" s="132" customFormat="1" ht="12.75">
      <c r="D888" s="171"/>
      <c r="E888" s="171"/>
      <c r="F888" s="171"/>
    </row>
    <row r="889" spans="4:6" s="132" customFormat="1" ht="12.75">
      <c r="D889" s="171"/>
      <c r="E889" s="171"/>
      <c r="F889" s="171"/>
    </row>
    <row r="890" spans="4:6" s="132" customFormat="1" ht="12.75">
      <c r="D890" s="171"/>
      <c r="E890" s="171"/>
      <c r="F890" s="171"/>
    </row>
    <row r="891" spans="4:6" s="132" customFormat="1" ht="12.75">
      <c r="D891" s="171"/>
      <c r="E891" s="171"/>
      <c r="F891" s="171"/>
    </row>
    <row r="892" spans="4:6" s="132" customFormat="1" ht="12.75">
      <c r="D892" s="171"/>
      <c r="E892" s="171"/>
      <c r="F892" s="171"/>
    </row>
    <row r="893" spans="4:6" s="132" customFormat="1" ht="12.75">
      <c r="D893" s="171"/>
      <c r="E893" s="171"/>
      <c r="F893" s="171"/>
    </row>
    <row r="894" spans="4:6" s="132" customFormat="1" ht="12.75">
      <c r="D894" s="171"/>
      <c r="E894" s="171"/>
      <c r="F894" s="171"/>
    </row>
    <row r="895" spans="4:6" s="132" customFormat="1" ht="12.75">
      <c r="D895" s="171"/>
      <c r="E895" s="171"/>
      <c r="F895" s="171"/>
    </row>
    <row r="896" spans="4:6" s="132" customFormat="1" ht="12.75">
      <c r="D896" s="171"/>
      <c r="E896" s="171"/>
      <c r="F896" s="171"/>
    </row>
    <row r="897" spans="4:6" s="132" customFormat="1" ht="12.75">
      <c r="D897" s="171"/>
      <c r="E897" s="171"/>
      <c r="F897" s="171"/>
    </row>
    <row r="898" spans="4:6" s="132" customFormat="1" ht="12.75">
      <c r="D898" s="171"/>
      <c r="E898" s="171"/>
      <c r="F898" s="171"/>
    </row>
    <row r="899" spans="4:6" s="132" customFormat="1" ht="12.75">
      <c r="D899" s="171"/>
      <c r="E899" s="171"/>
      <c r="F899" s="171"/>
    </row>
    <row r="900" spans="4:6" s="132" customFormat="1" ht="12.75">
      <c r="D900" s="171"/>
      <c r="E900" s="171"/>
      <c r="F900" s="171"/>
    </row>
    <row r="901" spans="4:6" s="132" customFormat="1" ht="12.75">
      <c r="D901" s="171"/>
      <c r="E901" s="171"/>
      <c r="F901" s="171"/>
    </row>
    <row r="902" spans="4:6" s="132" customFormat="1" ht="12.75">
      <c r="D902" s="171"/>
      <c r="E902" s="171"/>
      <c r="F902" s="171"/>
    </row>
    <row r="903" spans="4:6" s="132" customFormat="1" ht="12.75">
      <c r="D903" s="171"/>
      <c r="E903" s="171"/>
      <c r="F903" s="171"/>
    </row>
    <row r="904" spans="4:6" s="132" customFormat="1" ht="12.75">
      <c r="D904" s="171"/>
      <c r="E904" s="171"/>
      <c r="F904" s="171"/>
    </row>
    <row r="905" spans="4:6" s="132" customFormat="1" ht="12.75">
      <c r="D905" s="171"/>
      <c r="E905" s="171"/>
      <c r="F905" s="171"/>
    </row>
    <row r="906" spans="4:6" s="132" customFormat="1" ht="12.75">
      <c r="D906" s="171"/>
      <c r="E906" s="171"/>
      <c r="F906" s="171"/>
    </row>
    <row r="907" spans="4:6" s="132" customFormat="1" ht="12.75">
      <c r="D907" s="171"/>
      <c r="E907" s="171"/>
      <c r="F907" s="171"/>
    </row>
    <row r="908" spans="4:6" s="132" customFormat="1" ht="12.75">
      <c r="D908" s="171"/>
      <c r="E908" s="171"/>
      <c r="F908" s="171"/>
    </row>
    <row r="909" spans="4:6" s="132" customFormat="1" ht="12.75">
      <c r="D909" s="171"/>
      <c r="E909" s="171"/>
      <c r="F909" s="171"/>
    </row>
    <row r="910" spans="4:6" s="132" customFormat="1" ht="12.75">
      <c r="D910" s="171"/>
      <c r="E910" s="171"/>
      <c r="F910" s="171"/>
    </row>
    <row r="911" spans="4:6" s="132" customFormat="1" ht="12.75">
      <c r="D911" s="171"/>
      <c r="E911" s="171"/>
      <c r="F911" s="171"/>
    </row>
    <row r="912" spans="4:6" s="132" customFormat="1" ht="12.75">
      <c r="D912" s="171"/>
      <c r="E912" s="171"/>
      <c r="F912" s="171"/>
    </row>
    <row r="913" spans="4:6" s="132" customFormat="1" ht="12.75">
      <c r="D913" s="171"/>
      <c r="E913" s="171"/>
      <c r="F913" s="171"/>
    </row>
    <row r="914" spans="4:6" s="132" customFormat="1" ht="12.75">
      <c r="D914" s="171"/>
      <c r="E914" s="171"/>
      <c r="F914" s="171"/>
    </row>
    <row r="915" spans="4:6" s="132" customFormat="1" ht="12.75">
      <c r="D915" s="171"/>
      <c r="E915" s="171"/>
      <c r="F915" s="171"/>
    </row>
    <row r="916" spans="4:6" s="132" customFormat="1" ht="12.75">
      <c r="D916" s="171"/>
      <c r="E916" s="171"/>
      <c r="F916" s="171"/>
    </row>
    <row r="917" spans="4:6" s="132" customFormat="1" ht="12.75">
      <c r="D917" s="171"/>
      <c r="E917" s="171"/>
      <c r="F917" s="171"/>
    </row>
    <row r="918" spans="4:6" s="132" customFormat="1" ht="12.75">
      <c r="D918" s="171"/>
      <c r="E918" s="171"/>
      <c r="F918" s="171"/>
    </row>
    <row r="919" spans="4:6" s="132" customFormat="1" ht="12.75">
      <c r="D919" s="171"/>
      <c r="E919" s="171"/>
      <c r="F919" s="171"/>
    </row>
    <row r="920" spans="4:6" s="132" customFormat="1" ht="12.75">
      <c r="D920" s="171"/>
      <c r="E920" s="171"/>
      <c r="F920" s="171"/>
    </row>
    <row r="921" spans="4:6" s="132" customFormat="1" ht="12.75">
      <c r="D921" s="171"/>
      <c r="E921" s="171"/>
      <c r="F921" s="171"/>
    </row>
    <row r="922" spans="4:6" s="132" customFormat="1" ht="12.75">
      <c r="D922" s="171"/>
      <c r="E922" s="171"/>
      <c r="F922" s="171"/>
    </row>
    <row r="923" spans="4:6" s="132" customFormat="1" ht="12.75">
      <c r="D923" s="171"/>
      <c r="E923" s="171"/>
      <c r="F923" s="171"/>
    </row>
    <row r="924" spans="4:6" s="132" customFormat="1" ht="12.75">
      <c r="D924" s="171"/>
      <c r="E924" s="171"/>
      <c r="F924" s="171"/>
    </row>
    <row r="925" spans="4:6" s="132" customFormat="1" ht="12.75">
      <c r="D925" s="171"/>
      <c r="E925" s="171"/>
      <c r="F925" s="171"/>
    </row>
    <row r="926" spans="4:6" s="132" customFormat="1" ht="12.75">
      <c r="D926" s="171"/>
      <c r="E926" s="171"/>
      <c r="F926" s="171"/>
    </row>
    <row r="927" spans="4:6" s="132" customFormat="1" ht="12.75">
      <c r="D927" s="171"/>
      <c r="E927" s="171"/>
      <c r="F927" s="171"/>
    </row>
    <row r="928" spans="4:6" s="132" customFormat="1" ht="12.75">
      <c r="D928" s="171"/>
      <c r="E928" s="171"/>
      <c r="F928" s="171"/>
    </row>
    <row r="929" spans="4:6" s="132" customFormat="1" ht="12.75">
      <c r="D929" s="171"/>
      <c r="E929" s="171"/>
      <c r="F929" s="171"/>
    </row>
    <row r="930" spans="4:6" s="132" customFormat="1" ht="12.75">
      <c r="D930" s="171"/>
      <c r="E930" s="171"/>
      <c r="F930" s="171"/>
    </row>
    <row r="931" spans="4:6" s="132" customFormat="1" ht="12.75">
      <c r="D931" s="171"/>
      <c r="E931" s="171"/>
      <c r="F931" s="171"/>
    </row>
    <row r="932" spans="4:6" s="132" customFormat="1" ht="12.75">
      <c r="D932" s="171"/>
      <c r="E932" s="171"/>
      <c r="F932" s="171"/>
    </row>
    <row r="933" spans="4:6" s="132" customFormat="1" ht="12.75">
      <c r="D933" s="171"/>
      <c r="E933" s="171"/>
      <c r="F933" s="171"/>
    </row>
    <row r="934" spans="4:6" s="132" customFormat="1" ht="12.75">
      <c r="D934" s="171"/>
      <c r="E934" s="171"/>
      <c r="F934" s="171"/>
    </row>
    <row r="935" spans="4:6" s="132" customFormat="1" ht="12.75">
      <c r="D935" s="171"/>
      <c r="E935" s="171"/>
      <c r="F935" s="171"/>
    </row>
    <row r="936" spans="4:6" s="132" customFormat="1" ht="12.75">
      <c r="D936" s="171"/>
      <c r="E936" s="171"/>
      <c r="F936" s="171"/>
    </row>
    <row r="937" spans="4:6" s="132" customFormat="1" ht="12.75">
      <c r="D937" s="171"/>
      <c r="E937" s="171"/>
      <c r="F937" s="171"/>
    </row>
    <row r="938" spans="4:6" s="132" customFormat="1" ht="12.75">
      <c r="D938" s="171"/>
      <c r="E938" s="171"/>
      <c r="F938" s="171"/>
    </row>
    <row r="939" spans="4:6" s="132" customFormat="1" ht="12.75">
      <c r="D939" s="171"/>
      <c r="E939" s="171"/>
      <c r="F939" s="171"/>
    </row>
    <row r="940" spans="4:6" s="132" customFormat="1" ht="12.75">
      <c r="D940" s="171"/>
      <c r="E940" s="171"/>
      <c r="F940" s="171"/>
    </row>
    <row r="941" spans="4:6" s="132" customFormat="1" ht="12.75">
      <c r="D941" s="171"/>
      <c r="E941" s="171"/>
      <c r="F941" s="171"/>
    </row>
    <row r="942" spans="4:6" s="132" customFormat="1" ht="12.75">
      <c r="D942" s="171"/>
      <c r="E942" s="171"/>
      <c r="F942" s="171"/>
    </row>
    <row r="943" spans="4:6" s="132" customFormat="1" ht="12.75">
      <c r="D943" s="171"/>
      <c r="E943" s="171"/>
      <c r="F943" s="171"/>
    </row>
    <row r="944" spans="4:6" s="132" customFormat="1" ht="12.75">
      <c r="D944" s="171"/>
      <c r="E944" s="171"/>
      <c r="F944" s="171"/>
    </row>
    <row r="945" spans="4:6" s="132" customFormat="1" ht="12.75">
      <c r="D945" s="171"/>
      <c r="E945" s="171"/>
      <c r="F945" s="171"/>
    </row>
    <row r="946" spans="4:6" s="132" customFormat="1" ht="12.75">
      <c r="D946" s="171"/>
      <c r="E946" s="171"/>
      <c r="F946" s="171"/>
    </row>
    <row r="947" spans="4:6" s="132" customFormat="1" ht="12.75">
      <c r="D947" s="171"/>
      <c r="E947" s="171"/>
      <c r="F947" s="171"/>
    </row>
    <row r="948" spans="4:6" s="132" customFormat="1" ht="12.75">
      <c r="D948" s="171"/>
      <c r="E948" s="171"/>
      <c r="F948" s="171"/>
    </row>
    <row r="949" spans="4:6" s="132" customFormat="1" ht="12.75">
      <c r="D949" s="171"/>
      <c r="E949" s="171"/>
      <c r="F949" s="171"/>
    </row>
    <row r="950" spans="4:6" s="132" customFormat="1" ht="12.75">
      <c r="D950" s="171"/>
      <c r="E950" s="171"/>
      <c r="F950" s="171"/>
    </row>
    <row r="951" spans="4:6" s="132" customFormat="1" ht="12.75">
      <c r="D951" s="171"/>
      <c r="E951" s="171"/>
      <c r="F951" s="171"/>
    </row>
    <row r="952" spans="4:6" s="132" customFormat="1" ht="12.75">
      <c r="D952" s="171"/>
      <c r="E952" s="171"/>
      <c r="F952" s="171"/>
    </row>
    <row r="953" spans="4:6" s="132" customFormat="1" ht="12.75">
      <c r="D953" s="171"/>
      <c r="E953" s="171"/>
      <c r="F953" s="171"/>
    </row>
    <row r="954" spans="4:6" s="132" customFormat="1" ht="12.75">
      <c r="D954" s="171"/>
      <c r="E954" s="171"/>
      <c r="F954" s="171"/>
    </row>
    <row r="955" spans="4:6" s="132" customFormat="1" ht="12.75">
      <c r="D955" s="171"/>
      <c r="E955" s="171"/>
      <c r="F955" s="171"/>
    </row>
    <row r="956" spans="4:6" s="132" customFormat="1" ht="12.75">
      <c r="D956" s="171"/>
      <c r="E956" s="171"/>
      <c r="F956" s="171"/>
    </row>
    <row r="957" spans="4:6" s="132" customFormat="1" ht="12.75">
      <c r="D957" s="171"/>
      <c r="E957" s="171"/>
      <c r="F957" s="171"/>
    </row>
    <row r="958" spans="4:6" s="132" customFormat="1" ht="12.75">
      <c r="D958" s="171"/>
      <c r="E958" s="171"/>
      <c r="F958" s="171"/>
    </row>
    <row r="959" spans="4:6" s="132" customFormat="1" ht="12.75">
      <c r="D959" s="171"/>
      <c r="E959" s="171"/>
      <c r="F959" s="171"/>
    </row>
    <row r="960" spans="4:6" s="132" customFormat="1" ht="12.75">
      <c r="D960" s="171"/>
      <c r="E960" s="171"/>
      <c r="F960" s="171"/>
    </row>
    <row r="961" spans="4:6" s="132" customFormat="1" ht="12.75">
      <c r="D961" s="171"/>
      <c r="E961" s="171"/>
      <c r="F961" s="171"/>
    </row>
    <row r="962" spans="4:6" s="132" customFormat="1" ht="12.75">
      <c r="D962" s="171"/>
      <c r="E962" s="171"/>
      <c r="F962" s="171"/>
    </row>
    <row r="963" spans="4:6" s="132" customFormat="1" ht="12.75">
      <c r="D963" s="171"/>
      <c r="E963" s="171"/>
      <c r="F963" s="171"/>
    </row>
    <row r="964" spans="4:6" s="132" customFormat="1" ht="12.75">
      <c r="D964" s="171"/>
      <c r="E964" s="171"/>
      <c r="F964" s="171"/>
    </row>
    <row r="965" spans="4:6" s="132" customFormat="1" ht="12.75">
      <c r="D965" s="171"/>
      <c r="E965" s="171"/>
      <c r="F965" s="171"/>
    </row>
    <row r="966" spans="4:6" s="132" customFormat="1" ht="12.75">
      <c r="D966" s="171"/>
      <c r="E966" s="171"/>
      <c r="F966" s="171"/>
    </row>
    <row r="967" spans="4:6" s="132" customFormat="1" ht="12.75">
      <c r="D967" s="171"/>
      <c r="E967" s="171"/>
      <c r="F967" s="171"/>
    </row>
    <row r="968" spans="4:6" s="132" customFormat="1" ht="12.75">
      <c r="D968" s="171"/>
      <c r="E968" s="171"/>
      <c r="F968" s="171"/>
    </row>
    <row r="969" spans="4:6" s="132" customFormat="1" ht="12.75">
      <c r="D969" s="171"/>
      <c r="E969" s="171"/>
      <c r="F969" s="171"/>
    </row>
    <row r="970" spans="4:6" s="132" customFormat="1" ht="12.75">
      <c r="D970" s="171"/>
      <c r="E970" s="171"/>
      <c r="F970" s="171"/>
    </row>
    <row r="971" spans="4:6" s="132" customFormat="1" ht="12.75">
      <c r="D971" s="171"/>
      <c r="E971" s="171"/>
      <c r="F971" s="171"/>
    </row>
    <row r="972" spans="4:6" s="132" customFormat="1" ht="12.75">
      <c r="D972" s="171"/>
      <c r="E972" s="171"/>
      <c r="F972" s="171"/>
    </row>
    <row r="973" spans="4:6" s="132" customFormat="1" ht="12.75">
      <c r="D973" s="171"/>
      <c r="E973" s="171"/>
      <c r="F973" s="171"/>
    </row>
    <row r="974" spans="4:6" s="132" customFormat="1" ht="12.75">
      <c r="D974" s="171"/>
      <c r="E974" s="171"/>
      <c r="F974" s="171"/>
    </row>
    <row r="975" spans="4:6" s="132" customFormat="1" ht="12.75">
      <c r="D975" s="171"/>
      <c r="E975" s="171"/>
      <c r="F975" s="171"/>
    </row>
    <row r="976" spans="4:6" s="132" customFormat="1" ht="12.75">
      <c r="D976" s="171"/>
      <c r="E976" s="171"/>
      <c r="F976" s="171"/>
    </row>
    <row r="977" spans="4:6" s="132" customFormat="1" ht="12.75">
      <c r="D977" s="171"/>
      <c r="E977" s="171"/>
      <c r="F977" s="171"/>
    </row>
    <row r="978" spans="4:6" s="132" customFormat="1" ht="12.75">
      <c r="D978" s="171"/>
      <c r="E978" s="171"/>
      <c r="F978" s="171"/>
    </row>
    <row r="979" spans="4:6" s="132" customFormat="1" ht="12.75">
      <c r="D979" s="171"/>
      <c r="E979" s="171"/>
      <c r="F979" s="171"/>
    </row>
    <row r="980" spans="4:6" s="132" customFormat="1" ht="12.75">
      <c r="D980" s="171"/>
      <c r="E980" s="171"/>
      <c r="F980" s="171"/>
    </row>
    <row r="981" spans="4:6" s="132" customFormat="1" ht="12.75">
      <c r="D981" s="171"/>
      <c r="E981" s="171"/>
      <c r="F981" s="171"/>
    </row>
    <row r="982" spans="4:6" s="132" customFormat="1" ht="12.75">
      <c r="D982" s="171"/>
      <c r="E982" s="171"/>
      <c r="F982" s="171"/>
    </row>
    <row r="983" spans="4:6" s="132" customFormat="1" ht="12.75">
      <c r="D983" s="171"/>
      <c r="E983" s="171"/>
      <c r="F983" s="171"/>
    </row>
    <row r="984" spans="4:6" s="132" customFormat="1" ht="12.75">
      <c r="D984" s="171"/>
      <c r="E984" s="171"/>
      <c r="F984" s="171"/>
    </row>
    <row r="985" spans="4:6" s="132" customFormat="1" ht="12.75">
      <c r="D985" s="171"/>
      <c r="E985" s="171"/>
      <c r="F985" s="171"/>
    </row>
    <row r="986" spans="4:6" s="132" customFormat="1" ht="12.75">
      <c r="D986" s="171"/>
      <c r="E986" s="171"/>
      <c r="F986" s="171"/>
    </row>
    <row r="987" spans="4:6" s="132" customFormat="1" ht="12.75">
      <c r="D987" s="171"/>
      <c r="E987" s="171"/>
      <c r="F987" s="171"/>
    </row>
    <row r="988" spans="4:6" s="132" customFormat="1" ht="12.75">
      <c r="D988" s="171"/>
      <c r="E988" s="171"/>
      <c r="F988" s="171"/>
    </row>
    <row r="989" spans="4:6" s="132" customFormat="1" ht="12.75">
      <c r="D989" s="171"/>
      <c r="E989" s="171"/>
      <c r="F989" s="171"/>
    </row>
    <row r="990" spans="4:6" s="132" customFormat="1" ht="12.75">
      <c r="D990" s="171"/>
      <c r="E990" s="171"/>
      <c r="F990" s="171"/>
    </row>
    <row r="991" spans="4:6" s="132" customFormat="1" ht="12.75">
      <c r="D991" s="171"/>
      <c r="E991" s="171"/>
      <c r="F991" s="171"/>
    </row>
    <row r="992" spans="4:6" s="132" customFormat="1" ht="12.75">
      <c r="D992" s="171"/>
      <c r="E992" s="171"/>
      <c r="F992" s="171"/>
    </row>
    <row r="993" spans="4:6" s="132" customFormat="1" ht="12.75">
      <c r="D993" s="171"/>
      <c r="E993" s="171"/>
      <c r="F993" s="171"/>
    </row>
    <row r="994" spans="4:6" s="132" customFormat="1" ht="12.75">
      <c r="D994" s="171"/>
      <c r="E994" s="171"/>
      <c r="F994" s="171"/>
    </row>
    <row r="995" spans="4:6" s="132" customFormat="1" ht="12.75">
      <c r="D995" s="171"/>
      <c r="E995" s="171"/>
      <c r="F995" s="171"/>
    </row>
    <row r="996" spans="4:6" s="132" customFormat="1" ht="12.75">
      <c r="D996" s="171"/>
      <c r="E996" s="171"/>
      <c r="F996" s="171"/>
    </row>
    <row r="997" spans="4:6" s="132" customFormat="1" ht="12.75">
      <c r="D997" s="171"/>
      <c r="E997" s="171"/>
      <c r="F997" s="171"/>
    </row>
    <row r="998" spans="4:6" s="132" customFormat="1" ht="12.75">
      <c r="D998" s="171"/>
      <c r="E998" s="171"/>
      <c r="F998" s="171"/>
    </row>
    <row r="999" spans="4:6" s="132" customFormat="1" ht="12.75">
      <c r="D999" s="171"/>
      <c r="E999" s="171"/>
      <c r="F999" s="171"/>
    </row>
    <row r="1000" spans="4:6" s="132" customFormat="1" ht="12.75">
      <c r="D1000" s="171"/>
      <c r="E1000" s="171"/>
      <c r="F1000" s="171"/>
    </row>
    <row r="1001" spans="4:6" s="132" customFormat="1" ht="12.75">
      <c r="D1001" s="171"/>
      <c r="E1001" s="171"/>
      <c r="F1001" s="171"/>
    </row>
    <row r="1002" spans="4:6" s="132" customFormat="1" ht="12.75">
      <c r="D1002" s="171"/>
      <c r="E1002" s="171"/>
      <c r="F1002" s="171"/>
    </row>
    <row r="1003" spans="4:6" s="132" customFormat="1" ht="12.75">
      <c r="D1003" s="171"/>
      <c r="E1003" s="171"/>
      <c r="F1003" s="171"/>
    </row>
    <row r="1004" spans="4:6" s="132" customFormat="1" ht="12.75">
      <c r="D1004" s="171"/>
      <c r="E1004" s="171"/>
      <c r="F1004" s="171"/>
    </row>
    <row r="1005" spans="4:6" s="132" customFormat="1" ht="12.75">
      <c r="D1005" s="171"/>
      <c r="E1005" s="171"/>
      <c r="F1005" s="171"/>
    </row>
    <row r="1006" spans="4:6" s="132" customFormat="1" ht="12.75">
      <c r="D1006" s="171"/>
      <c r="E1006" s="171"/>
      <c r="F1006" s="171"/>
    </row>
    <row r="1007" spans="4:6" s="132" customFormat="1" ht="12.75">
      <c r="D1007" s="171"/>
      <c r="E1007" s="171"/>
      <c r="F1007" s="171"/>
    </row>
    <row r="1008" spans="4:6" s="132" customFormat="1" ht="12.75">
      <c r="D1008" s="171"/>
      <c r="E1008" s="171"/>
      <c r="F1008" s="171"/>
    </row>
    <row r="1009" spans="4:6" s="132" customFormat="1" ht="12.75">
      <c r="D1009" s="171"/>
      <c r="E1009" s="171"/>
      <c r="F1009" s="171"/>
    </row>
    <row r="1010" spans="4:6" s="132" customFormat="1" ht="12.75">
      <c r="D1010" s="171"/>
      <c r="E1010" s="171"/>
      <c r="F1010" s="171"/>
    </row>
    <row r="1011" spans="4:6" s="132" customFormat="1" ht="12.75">
      <c r="D1011" s="171"/>
      <c r="E1011" s="171"/>
      <c r="F1011" s="171"/>
    </row>
    <row r="1012" spans="4:6" s="132" customFormat="1" ht="12.75">
      <c r="D1012" s="171"/>
      <c r="E1012" s="171"/>
      <c r="F1012" s="171"/>
    </row>
    <row r="1013" spans="4:6" s="132" customFormat="1" ht="12.75">
      <c r="D1013" s="171"/>
      <c r="E1013" s="171"/>
      <c r="F1013" s="171"/>
    </row>
    <row r="1014" spans="4:6" s="132" customFormat="1" ht="12.75">
      <c r="D1014" s="171"/>
      <c r="E1014" s="171"/>
      <c r="F1014" s="171"/>
    </row>
    <row r="1015" spans="4:6" s="132" customFormat="1" ht="12.75">
      <c r="D1015" s="171"/>
      <c r="E1015" s="171"/>
      <c r="F1015" s="171"/>
    </row>
    <row r="1016" spans="4:6" s="132" customFormat="1" ht="12.75">
      <c r="D1016" s="171"/>
      <c r="E1016" s="171"/>
      <c r="F1016" s="171"/>
    </row>
    <row r="1017" spans="4:6" s="132" customFormat="1" ht="12.75">
      <c r="D1017" s="171"/>
      <c r="E1017" s="171"/>
      <c r="F1017" s="171"/>
    </row>
    <row r="1018" spans="4:6" s="132" customFormat="1" ht="12.75">
      <c r="D1018" s="171"/>
      <c r="E1018" s="171"/>
      <c r="F1018" s="171"/>
    </row>
    <row r="1019" spans="4:6" s="132" customFormat="1" ht="12.75">
      <c r="D1019" s="171"/>
      <c r="E1019" s="171"/>
      <c r="F1019" s="171"/>
    </row>
    <row r="1020" spans="4:6" s="132" customFormat="1" ht="12.75">
      <c r="D1020" s="171"/>
      <c r="E1020" s="171"/>
      <c r="F1020" s="171"/>
    </row>
    <row r="1021" spans="4:6" s="132" customFormat="1" ht="12.75">
      <c r="D1021" s="171"/>
      <c r="E1021" s="171"/>
      <c r="F1021" s="171"/>
    </row>
    <row r="1022" spans="4:6" s="132" customFormat="1" ht="12.75">
      <c r="D1022" s="171"/>
      <c r="E1022" s="171"/>
      <c r="F1022" s="171"/>
    </row>
    <row r="1023" spans="4:6" s="132" customFormat="1" ht="12.75">
      <c r="D1023" s="171"/>
      <c r="E1023" s="171"/>
      <c r="F1023" s="171"/>
    </row>
    <row r="1024" spans="4:6" s="132" customFormat="1" ht="12.75">
      <c r="D1024" s="171"/>
      <c r="E1024" s="171"/>
      <c r="F1024" s="171"/>
    </row>
    <row r="1025" spans="4:6" s="132" customFormat="1" ht="12.75">
      <c r="D1025" s="171"/>
      <c r="E1025" s="171"/>
      <c r="F1025" s="171"/>
    </row>
    <row r="1026" spans="4:6" s="132" customFormat="1" ht="12.75">
      <c r="D1026" s="171"/>
      <c r="E1026" s="171"/>
      <c r="F1026" s="171"/>
    </row>
    <row r="1027" spans="4:6" s="132" customFormat="1" ht="12.75">
      <c r="D1027" s="171"/>
      <c r="E1027" s="171"/>
      <c r="F1027" s="171"/>
    </row>
    <row r="1028" spans="4:6" s="132" customFormat="1" ht="12.75">
      <c r="D1028" s="171"/>
      <c r="E1028" s="171"/>
      <c r="F1028" s="171"/>
    </row>
    <row r="1029" spans="4:6" s="132" customFormat="1" ht="12.75">
      <c r="D1029" s="171"/>
      <c r="E1029" s="171"/>
      <c r="F1029" s="171"/>
    </row>
    <row r="1030" spans="4:6" s="132" customFormat="1" ht="12.75">
      <c r="D1030" s="171"/>
      <c r="E1030" s="171"/>
      <c r="F1030" s="171"/>
    </row>
    <row r="1031" spans="4:6" s="132" customFormat="1" ht="12.75">
      <c r="D1031" s="171"/>
      <c r="E1031" s="171"/>
      <c r="F1031" s="171"/>
    </row>
    <row r="1032" spans="4:6" s="132" customFormat="1" ht="12.75">
      <c r="D1032" s="171"/>
      <c r="E1032" s="171"/>
      <c r="F1032" s="171"/>
    </row>
    <row r="1033" spans="4:6" s="132" customFormat="1" ht="12.75">
      <c r="D1033" s="171"/>
      <c r="E1033" s="171"/>
      <c r="F1033" s="171"/>
    </row>
    <row r="1034" spans="4:6" s="132" customFormat="1" ht="12.75">
      <c r="D1034" s="171"/>
      <c r="E1034" s="171"/>
      <c r="F1034" s="171"/>
    </row>
    <row r="1035" spans="4:6" s="132" customFormat="1" ht="12.75">
      <c r="D1035" s="171"/>
      <c r="E1035" s="171"/>
      <c r="F1035" s="171"/>
    </row>
    <row r="1036" spans="4:6" s="132" customFormat="1" ht="12.75">
      <c r="D1036" s="171"/>
      <c r="E1036" s="171"/>
      <c r="F1036" s="171"/>
    </row>
    <row r="1037" spans="4:6" s="132" customFormat="1" ht="12.75">
      <c r="D1037" s="171"/>
      <c r="E1037" s="171"/>
      <c r="F1037" s="171"/>
    </row>
    <row r="1038" spans="4:6" s="132" customFormat="1" ht="12.75">
      <c r="D1038" s="171"/>
      <c r="E1038" s="171"/>
      <c r="F1038" s="171"/>
    </row>
    <row r="1039" spans="4:6" s="132" customFormat="1" ht="12.75">
      <c r="D1039" s="171"/>
      <c r="E1039" s="171"/>
      <c r="F1039" s="171"/>
    </row>
    <row r="1040" spans="4:6" s="132" customFormat="1" ht="12.75">
      <c r="D1040" s="171"/>
      <c r="E1040" s="171"/>
      <c r="F1040" s="171"/>
    </row>
    <row r="1041" spans="4:6" s="132" customFormat="1" ht="12.75">
      <c r="D1041" s="171"/>
      <c r="E1041" s="171"/>
      <c r="F1041" s="171"/>
    </row>
    <row r="1042" spans="4:6" s="132" customFormat="1" ht="12.75">
      <c r="D1042" s="171"/>
      <c r="E1042" s="171"/>
      <c r="F1042" s="171"/>
    </row>
    <row r="1043" spans="4:6" s="132" customFormat="1" ht="12.75">
      <c r="D1043" s="171"/>
      <c r="E1043" s="171"/>
      <c r="F1043" s="171"/>
    </row>
    <row r="1044" spans="4:6" s="132" customFormat="1" ht="12.75">
      <c r="D1044" s="171"/>
      <c r="E1044" s="171"/>
      <c r="F1044" s="171"/>
    </row>
    <row r="1045" spans="4:6" s="132" customFormat="1" ht="12.75">
      <c r="D1045" s="171"/>
      <c r="E1045" s="171"/>
      <c r="F1045" s="171"/>
    </row>
    <row r="1046" spans="4:6" s="132" customFormat="1" ht="12.75">
      <c r="D1046" s="171"/>
      <c r="E1046" s="171"/>
      <c r="F1046" s="171"/>
    </row>
    <row r="1047" spans="4:6" s="132" customFormat="1" ht="12.75">
      <c r="D1047" s="171"/>
      <c r="E1047" s="171"/>
      <c r="F1047" s="171"/>
    </row>
    <row r="1048" spans="4:6" s="132" customFormat="1" ht="12.75">
      <c r="D1048" s="171"/>
      <c r="E1048" s="171"/>
      <c r="F1048" s="171"/>
    </row>
    <row r="1049" spans="4:6" s="132" customFormat="1" ht="12.75">
      <c r="D1049" s="171"/>
      <c r="E1049" s="171"/>
      <c r="F1049" s="171"/>
    </row>
    <row r="1050" spans="4:6" s="132" customFormat="1" ht="12.75">
      <c r="D1050" s="171"/>
      <c r="E1050" s="171"/>
      <c r="F1050" s="171"/>
    </row>
    <row r="1051" spans="4:6" s="132" customFormat="1" ht="12.75">
      <c r="D1051" s="171"/>
      <c r="E1051" s="171"/>
      <c r="F1051" s="171"/>
    </row>
    <row r="1052" spans="4:6" s="132" customFormat="1" ht="12.75">
      <c r="D1052" s="171"/>
      <c r="E1052" s="171"/>
      <c r="F1052" s="171"/>
    </row>
    <row r="1053" spans="4:6" s="132" customFormat="1" ht="12.75">
      <c r="D1053" s="171"/>
      <c r="E1053" s="171"/>
      <c r="F1053" s="171"/>
    </row>
    <row r="1054" spans="4:6" s="132" customFormat="1" ht="12.75">
      <c r="D1054" s="171"/>
      <c r="E1054" s="171"/>
      <c r="F1054" s="171"/>
    </row>
    <row r="1055" spans="4:6" s="132" customFormat="1" ht="12.75">
      <c r="D1055" s="171"/>
      <c r="E1055" s="171"/>
      <c r="F1055" s="171"/>
    </row>
    <row r="1056" spans="4:6" s="132" customFormat="1" ht="12.75">
      <c r="D1056" s="171"/>
      <c r="E1056" s="171"/>
      <c r="F1056" s="171"/>
    </row>
    <row r="1057" spans="4:6" s="132" customFormat="1" ht="12.75">
      <c r="D1057" s="171"/>
      <c r="E1057" s="171"/>
      <c r="F1057" s="171"/>
    </row>
    <row r="1058" spans="4:6" s="132" customFormat="1" ht="12.75">
      <c r="D1058" s="171"/>
      <c r="E1058" s="171"/>
      <c r="F1058" s="171"/>
    </row>
    <row r="1059" spans="4:6" s="132" customFormat="1" ht="12.75">
      <c r="D1059" s="171"/>
      <c r="E1059" s="171"/>
      <c r="F1059" s="171"/>
    </row>
    <row r="1060" spans="4:6" s="132" customFormat="1" ht="12.75">
      <c r="D1060" s="171"/>
      <c r="E1060" s="171"/>
      <c r="F1060" s="171"/>
    </row>
    <row r="1061" spans="4:6" s="132" customFormat="1" ht="12.75">
      <c r="D1061" s="171"/>
      <c r="E1061" s="171"/>
      <c r="F1061" s="171"/>
    </row>
    <row r="1062" spans="4:6" s="132" customFormat="1" ht="12.75">
      <c r="D1062" s="171"/>
      <c r="E1062" s="171"/>
      <c r="F1062" s="171"/>
    </row>
    <row r="1063" spans="4:6" s="132" customFormat="1" ht="12.75">
      <c r="D1063" s="171"/>
      <c r="E1063" s="171"/>
      <c r="F1063" s="171"/>
    </row>
    <row r="1064" spans="4:6" s="132" customFormat="1" ht="12.75">
      <c r="D1064" s="171"/>
      <c r="E1064" s="171"/>
      <c r="F1064" s="171"/>
    </row>
    <row r="1065" spans="4:6" s="132" customFormat="1" ht="12.75">
      <c r="D1065" s="171"/>
      <c r="E1065" s="171"/>
      <c r="F1065" s="171"/>
    </row>
    <row r="1066" spans="4:6" s="132" customFormat="1" ht="12.75">
      <c r="D1066" s="171"/>
      <c r="E1066" s="171"/>
      <c r="F1066" s="171"/>
    </row>
    <row r="1067" spans="4:6" s="132" customFormat="1" ht="12.75">
      <c r="D1067" s="171"/>
      <c r="E1067" s="171"/>
      <c r="F1067" s="171"/>
    </row>
    <row r="1068" spans="4:6" s="132" customFormat="1" ht="12.75">
      <c r="D1068" s="171"/>
      <c r="E1068" s="171"/>
      <c r="F1068" s="171"/>
    </row>
    <row r="1069" spans="4:6" s="132" customFormat="1" ht="12.75">
      <c r="D1069" s="171"/>
      <c r="E1069" s="171"/>
      <c r="F1069" s="171"/>
    </row>
    <row r="1070" spans="4:6" s="132" customFormat="1" ht="12.75">
      <c r="D1070" s="171"/>
      <c r="E1070" s="171"/>
      <c r="F1070" s="171"/>
    </row>
    <row r="1071" spans="4:6" s="132" customFormat="1" ht="12.75">
      <c r="D1071" s="171"/>
      <c r="E1071" s="171"/>
      <c r="F1071" s="171"/>
    </row>
    <row r="1072" spans="4:6" s="132" customFormat="1" ht="12.75">
      <c r="D1072" s="171"/>
      <c r="E1072" s="171"/>
      <c r="F1072" s="171"/>
    </row>
    <row r="1073" spans="4:6" s="132" customFormat="1" ht="12.75">
      <c r="D1073" s="171"/>
      <c r="E1073" s="171"/>
      <c r="F1073" s="171"/>
    </row>
    <row r="1074" spans="4:6" s="132" customFormat="1" ht="12.75">
      <c r="D1074" s="171"/>
      <c r="E1074" s="171"/>
      <c r="F1074" s="171"/>
    </row>
    <row r="1075" spans="4:6" s="132" customFormat="1" ht="12.75">
      <c r="D1075" s="171"/>
      <c r="E1075" s="171"/>
      <c r="F1075" s="171"/>
    </row>
    <row r="1076" spans="4:6" s="132" customFormat="1" ht="12.75">
      <c r="D1076" s="171"/>
      <c r="E1076" s="171"/>
      <c r="F1076" s="171"/>
    </row>
    <row r="1077" spans="4:6" s="132" customFormat="1" ht="12.75">
      <c r="D1077" s="171"/>
      <c r="E1077" s="171"/>
      <c r="F1077" s="171"/>
    </row>
    <row r="1078" spans="4:6" s="132" customFormat="1" ht="12.75">
      <c r="D1078" s="171"/>
      <c r="E1078" s="171"/>
      <c r="F1078" s="171"/>
    </row>
    <row r="1079" spans="4:6" s="132" customFormat="1" ht="12.75">
      <c r="D1079" s="171"/>
      <c r="E1079" s="171"/>
      <c r="F1079" s="171"/>
    </row>
    <row r="1080" spans="4:6" s="132" customFormat="1" ht="12.75">
      <c r="D1080" s="171"/>
      <c r="E1080" s="171"/>
      <c r="F1080" s="171"/>
    </row>
    <row r="1081" spans="4:6" s="132" customFormat="1" ht="12.75">
      <c r="D1081" s="171"/>
      <c r="E1081" s="171"/>
      <c r="F1081" s="171"/>
    </row>
    <row r="1082" spans="4:6" s="132" customFormat="1" ht="12.75">
      <c r="D1082" s="171"/>
      <c r="E1082" s="171"/>
      <c r="F1082" s="171"/>
    </row>
    <row r="1083" spans="4:6" s="132" customFormat="1" ht="12.75">
      <c r="D1083" s="171"/>
      <c r="E1083" s="171"/>
      <c r="F1083" s="171"/>
    </row>
    <row r="1084" spans="4:6" s="132" customFormat="1" ht="12.75">
      <c r="D1084" s="171"/>
      <c r="E1084" s="171"/>
      <c r="F1084" s="171"/>
    </row>
    <row r="1085" spans="4:6" s="132" customFormat="1" ht="12.75">
      <c r="D1085" s="171"/>
      <c r="E1085" s="171"/>
      <c r="F1085" s="171"/>
    </row>
    <row r="1086" spans="4:6" s="132" customFormat="1" ht="12.75">
      <c r="D1086" s="171"/>
      <c r="E1086" s="171"/>
      <c r="F1086" s="171"/>
    </row>
    <row r="1087" spans="4:6" s="132" customFormat="1" ht="12.75">
      <c r="D1087" s="171"/>
      <c r="E1087" s="171"/>
      <c r="F1087" s="171"/>
    </row>
    <row r="1088" spans="4:6" s="132" customFormat="1" ht="12.75">
      <c r="D1088" s="171"/>
      <c r="E1088" s="171"/>
      <c r="F1088" s="171"/>
    </row>
    <row r="1089" spans="4:6" s="132" customFormat="1" ht="12.75">
      <c r="D1089" s="171"/>
      <c r="E1089" s="171"/>
      <c r="F1089" s="171"/>
    </row>
    <row r="1090" spans="4:6" s="132" customFormat="1" ht="12.75">
      <c r="D1090" s="171"/>
      <c r="E1090" s="171"/>
      <c r="F1090" s="171"/>
    </row>
    <row r="1091" spans="4:6" s="132" customFormat="1" ht="12.75">
      <c r="D1091" s="171"/>
      <c r="E1091" s="171"/>
      <c r="F1091" s="171"/>
    </row>
    <row r="1092" spans="4:6" s="132" customFormat="1" ht="12.75">
      <c r="D1092" s="171"/>
      <c r="E1092" s="171"/>
      <c r="F1092" s="171"/>
    </row>
    <row r="1093" spans="4:6" s="132" customFormat="1" ht="12.75">
      <c r="D1093" s="171"/>
      <c r="E1093" s="171"/>
      <c r="F1093" s="171"/>
    </row>
    <row r="1094" spans="4:6" s="132" customFormat="1" ht="12.75">
      <c r="D1094" s="171"/>
      <c r="E1094" s="171"/>
      <c r="F1094" s="171"/>
    </row>
    <row r="1095" spans="4:6" s="132" customFormat="1" ht="12.75">
      <c r="D1095" s="171"/>
      <c r="E1095" s="171"/>
      <c r="F1095" s="171"/>
    </row>
    <row r="1096" spans="4:6" s="132" customFormat="1" ht="12.75">
      <c r="D1096" s="171"/>
      <c r="E1096" s="171"/>
      <c r="F1096" s="171"/>
    </row>
    <row r="1097" spans="4:6" s="132" customFormat="1" ht="12.75">
      <c r="D1097" s="171"/>
      <c r="E1097" s="171"/>
      <c r="F1097" s="171"/>
    </row>
    <row r="1098" spans="4:6" s="132" customFormat="1" ht="12.75">
      <c r="D1098" s="171"/>
      <c r="E1098" s="171"/>
      <c r="F1098" s="171"/>
    </row>
    <row r="1099" spans="4:6" s="132" customFormat="1" ht="12.75">
      <c r="D1099" s="171"/>
      <c r="E1099" s="171"/>
      <c r="F1099" s="171"/>
    </row>
    <row r="1100" spans="4:6" s="132" customFormat="1" ht="12.75">
      <c r="D1100" s="171"/>
      <c r="E1100" s="171"/>
      <c r="F1100" s="171"/>
    </row>
    <row r="1101" spans="4:6" s="132" customFormat="1" ht="12.75">
      <c r="D1101" s="171"/>
      <c r="E1101" s="171"/>
      <c r="F1101" s="171"/>
    </row>
    <row r="1102" spans="4:6" s="132" customFormat="1" ht="12.75">
      <c r="D1102" s="171"/>
      <c r="E1102" s="171"/>
      <c r="F1102" s="171"/>
    </row>
    <row r="1103" spans="4:6" s="132" customFormat="1" ht="12.75">
      <c r="D1103" s="171"/>
      <c r="E1103" s="171"/>
      <c r="F1103" s="171"/>
    </row>
    <row r="1104" spans="4:6" s="132" customFormat="1" ht="12.75">
      <c r="D1104" s="171"/>
      <c r="E1104" s="171"/>
      <c r="F1104" s="171"/>
    </row>
    <row r="1105" spans="4:6" s="132" customFormat="1" ht="12.75">
      <c r="D1105" s="171"/>
      <c r="E1105" s="171"/>
      <c r="F1105" s="171"/>
    </row>
    <row r="1106" spans="4:6" s="132" customFormat="1" ht="12.75">
      <c r="D1106" s="171"/>
      <c r="E1106" s="171"/>
      <c r="F1106" s="171"/>
    </row>
    <row r="1107" spans="4:6" s="132" customFormat="1" ht="12.75">
      <c r="D1107" s="171"/>
      <c r="E1107" s="171"/>
      <c r="F1107" s="171"/>
    </row>
    <row r="1108" spans="4:6" s="132" customFormat="1" ht="12.75">
      <c r="D1108" s="171"/>
      <c r="E1108" s="171"/>
      <c r="F1108" s="171"/>
    </row>
    <row r="1109" spans="4:6" s="132" customFormat="1" ht="12.75">
      <c r="D1109" s="171"/>
      <c r="E1109" s="171"/>
      <c r="F1109" s="171"/>
    </row>
    <row r="1110" spans="4:6" s="132" customFormat="1" ht="12.75">
      <c r="D1110" s="171"/>
      <c r="E1110" s="171"/>
      <c r="F1110" s="171"/>
    </row>
    <row r="1111" spans="4:6" s="132" customFormat="1" ht="12.75">
      <c r="D1111" s="171"/>
      <c r="E1111" s="171"/>
      <c r="F1111" s="171"/>
    </row>
    <row r="1112" spans="4:6" s="132" customFormat="1" ht="12.75">
      <c r="D1112" s="171"/>
      <c r="E1112" s="171"/>
      <c r="F1112" s="171"/>
    </row>
    <row r="1113" spans="4:6" s="132" customFormat="1" ht="12.75">
      <c r="D1113" s="171"/>
      <c r="E1113" s="171"/>
      <c r="F1113" s="171"/>
    </row>
    <row r="1114" spans="4:6" s="132" customFormat="1" ht="12.75">
      <c r="D1114" s="171"/>
      <c r="E1114" s="171"/>
      <c r="F1114" s="171"/>
    </row>
    <row r="1115" spans="4:6" s="132" customFormat="1" ht="12.75">
      <c r="D1115" s="171"/>
      <c r="E1115" s="171"/>
      <c r="F1115" s="171"/>
    </row>
    <row r="1116" spans="4:6" s="132" customFormat="1" ht="12.75">
      <c r="D1116" s="171"/>
      <c r="E1116" s="171"/>
      <c r="F1116" s="171"/>
    </row>
    <row r="1117" spans="4:6" s="132" customFormat="1" ht="12.75">
      <c r="D1117" s="171"/>
      <c r="E1117" s="171"/>
      <c r="F1117" s="171"/>
    </row>
    <row r="1118" spans="4:6" s="132" customFormat="1" ht="12.75">
      <c r="D1118" s="171"/>
      <c r="E1118" s="171"/>
      <c r="F1118" s="171"/>
    </row>
    <row r="1119" spans="4:6" s="132" customFormat="1" ht="12.75">
      <c r="D1119" s="171"/>
      <c r="E1119" s="171"/>
      <c r="F1119" s="171"/>
    </row>
    <row r="1120" spans="4:6" s="132" customFormat="1" ht="12.75">
      <c r="D1120" s="171"/>
      <c r="E1120" s="171"/>
      <c r="F1120" s="171"/>
    </row>
    <row r="1121" spans="4:6" s="132" customFormat="1" ht="12.75">
      <c r="D1121" s="171"/>
      <c r="E1121" s="171"/>
      <c r="F1121" s="171"/>
    </row>
    <row r="1122" spans="4:6" s="132" customFormat="1" ht="12.75">
      <c r="D1122" s="171"/>
      <c r="E1122" s="171"/>
      <c r="F1122" s="171"/>
    </row>
    <row r="1123" spans="4:6" s="132" customFormat="1" ht="12.75">
      <c r="D1123" s="171"/>
      <c r="E1123" s="171"/>
      <c r="F1123" s="171"/>
    </row>
    <row r="1124" spans="4:6" s="132" customFormat="1" ht="12.75">
      <c r="D1124" s="171"/>
      <c r="E1124" s="171"/>
      <c r="F1124" s="171"/>
    </row>
    <row r="1125" spans="4:6" s="132" customFormat="1" ht="12.75">
      <c r="D1125" s="171"/>
      <c r="E1125" s="171"/>
      <c r="F1125" s="171"/>
    </row>
    <row r="1126" spans="4:6" s="132" customFormat="1" ht="12.75">
      <c r="D1126" s="171"/>
      <c r="E1126" s="171"/>
      <c r="F1126" s="171"/>
    </row>
    <row r="1127" spans="4:6" s="132" customFormat="1" ht="12.75">
      <c r="D1127" s="171"/>
      <c r="E1127" s="171"/>
      <c r="F1127" s="171"/>
    </row>
    <row r="1128" spans="4:6" s="132" customFormat="1" ht="12.75">
      <c r="D1128" s="171"/>
      <c r="E1128" s="171"/>
      <c r="F1128" s="171"/>
    </row>
    <row r="1129" spans="4:6" s="132" customFormat="1" ht="12.75">
      <c r="D1129" s="171"/>
      <c r="E1129" s="171"/>
      <c r="F1129" s="171"/>
    </row>
    <row r="1130" spans="4:6" s="132" customFormat="1" ht="12.75">
      <c r="D1130" s="171"/>
      <c r="E1130" s="171"/>
      <c r="F1130" s="171"/>
    </row>
    <row r="1131" spans="4:6" s="132" customFormat="1" ht="12.75">
      <c r="D1131" s="171"/>
      <c r="E1131" s="171"/>
      <c r="F1131" s="171"/>
    </row>
    <row r="1132" spans="4:6" s="132" customFormat="1" ht="12.75">
      <c r="D1132" s="171"/>
      <c r="E1132" s="171"/>
      <c r="F1132" s="171"/>
    </row>
    <row r="1133" spans="4:6" s="132" customFormat="1" ht="12.75">
      <c r="D1133" s="171"/>
      <c r="E1133" s="171"/>
      <c r="F1133" s="171"/>
    </row>
    <row r="1134" spans="4:6" s="132" customFormat="1" ht="12.75">
      <c r="D1134" s="171"/>
      <c r="E1134" s="171"/>
      <c r="F1134" s="171"/>
    </row>
    <row r="1135" spans="4:6" s="132" customFormat="1" ht="12.75">
      <c r="D1135" s="171"/>
      <c r="E1135" s="171"/>
      <c r="F1135" s="171"/>
    </row>
    <row r="1136" spans="4:6" s="132" customFormat="1" ht="12.75">
      <c r="D1136" s="171"/>
      <c r="E1136" s="171"/>
      <c r="F1136" s="171"/>
    </row>
    <row r="1137" spans="4:6" s="132" customFormat="1" ht="12.75">
      <c r="D1137" s="171"/>
      <c r="E1137" s="171"/>
      <c r="F1137" s="171"/>
    </row>
    <row r="1138" spans="4:6" s="132" customFormat="1" ht="12.75">
      <c r="D1138" s="171"/>
      <c r="E1138" s="171"/>
      <c r="F1138" s="171"/>
    </row>
    <row r="1139" spans="4:6" s="132" customFormat="1" ht="12.75">
      <c r="D1139" s="171"/>
      <c r="E1139" s="171"/>
      <c r="F1139" s="171"/>
    </row>
    <row r="1140" spans="4:6" s="132" customFormat="1" ht="12.75">
      <c r="D1140" s="171"/>
      <c r="E1140" s="171"/>
      <c r="F1140" s="171"/>
    </row>
    <row r="1141" spans="4:6" s="132" customFormat="1" ht="12.75">
      <c r="D1141" s="171"/>
      <c r="E1141" s="171"/>
      <c r="F1141" s="171"/>
    </row>
    <row r="1142" spans="4:6" s="132" customFormat="1" ht="12.75">
      <c r="D1142" s="171"/>
      <c r="E1142" s="171"/>
      <c r="F1142" s="171"/>
    </row>
    <row r="1143" spans="4:6" s="132" customFormat="1" ht="12.75">
      <c r="D1143" s="171"/>
      <c r="E1143" s="171"/>
      <c r="F1143" s="171"/>
    </row>
    <row r="1144" spans="4:6" s="132" customFormat="1" ht="12.75">
      <c r="D1144" s="171"/>
      <c r="E1144" s="171"/>
      <c r="F1144" s="171"/>
    </row>
    <row r="1145" spans="4:6" s="132" customFormat="1" ht="12.75">
      <c r="D1145" s="171"/>
      <c r="E1145" s="171"/>
      <c r="F1145" s="171"/>
    </row>
    <row r="1146" spans="4:6" s="132" customFormat="1" ht="12.75">
      <c r="D1146" s="171"/>
      <c r="E1146" s="171"/>
      <c r="F1146" s="171"/>
    </row>
    <row r="1147" spans="4:6" s="132" customFormat="1" ht="12.75">
      <c r="D1147" s="171"/>
      <c r="E1147" s="171"/>
      <c r="F1147" s="171"/>
    </row>
    <row r="1148" spans="4:6" s="132" customFormat="1" ht="12.75">
      <c r="D1148" s="171"/>
      <c r="E1148" s="171"/>
      <c r="F1148" s="171"/>
    </row>
    <row r="1149" spans="4:6" s="132" customFormat="1" ht="12.75">
      <c r="D1149" s="171"/>
      <c r="E1149" s="171"/>
      <c r="F1149" s="171"/>
    </row>
    <row r="1150" spans="4:6" s="132" customFormat="1" ht="12.75">
      <c r="D1150" s="171"/>
      <c r="E1150" s="171"/>
      <c r="F1150" s="171"/>
    </row>
    <row r="1151" spans="4:6" s="132" customFormat="1" ht="12.75">
      <c r="D1151" s="171"/>
      <c r="E1151" s="171"/>
      <c r="F1151" s="171"/>
    </row>
    <row r="1152" spans="4:6" s="132" customFormat="1" ht="12.75">
      <c r="D1152" s="171"/>
      <c r="E1152" s="171"/>
      <c r="F1152" s="171"/>
    </row>
    <row r="1153" spans="4:6" s="132" customFormat="1" ht="12.75">
      <c r="D1153" s="171"/>
      <c r="E1153" s="171"/>
      <c r="F1153" s="171"/>
    </row>
    <row r="1154" spans="4:6" s="132" customFormat="1" ht="12.75">
      <c r="D1154" s="171"/>
      <c r="E1154" s="171"/>
      <c r="F1154" s="171"/>
    </row>
    <row r="1155" spans="4:6" s="132" customFormat="1" ht="12.75">
      <c r="D1155" s="171"/>
      <c r="E1155" s="171"/>
      <c r="F1155" s="171"/>
    </row>
    <row r="1156" spans="4:6" s="132" customFormat="1" ht="12.75">
      <c r="D1156" s="171"/>
      <c r="E1156" s="171"/>
      <c r="F1156" s="171"/>
    </row>
    <row r="1157" spans="4:6" s="132" customFormat="1" ht="12.75">
      <c r="D1157" s="171"/>
      <c r="E1157" s="171"/>
      <c r="F1157" s="171"/>
    </row>
    <row r="1158" spans="4:6" s="132" customFormat="1" ht="12.75">
      <c r="D1158" s="171"/>
      <c r="E1158" s="171"/>
      <c r="F1158" s="171"/>
    </row>
    <row r="1159" spans="4:6" s="132" customFormat="1" ht="12.75">
      <c r="D1159" s="171"/>
      <c r="E1159" s="171"/>
      <c r="F1159" s="171"/>
    </row>
    <row r="1160" spans="4:6" s="132" customFormat="1" ht="12.75">
      <c r="D1160" s="171"/>
      <c r="E1160" s="171"/>
      <c r="F1160" s="171"/>
    </row>
    <row r="1161" spans="4:6" s="132" customFormat="1" ht="12.75">
      <c r="D1161" s="171"/>
      <c r="E1161" s="171"/>
      <c r="F1161" s="171"/>
    </row>
    <row r="1162" spans="4:6" s="132" customFormat="1" ht="12.75">
      <c r="D1162" s="171"/>
      <c r="E1162" s="171"/>
      <c r="F1162" s="171"/>
    </row>
    <row r="1163" spans="4:6" s="132" customFormat="1" ht="12.75">
      <c r="D1163" s="171"/>
      <c r="E1163" s="171"/>
      <c r="F1163" s="171"/>
    </row>
    <row r="1164" spans="4:6" s="132" customFormat="1" ht="12.75">
      <c r="D1164" s="171"/>
      <c r="E1164" s="171"/>
      <c r="F1164" s="171"/>
    </row>
    <row r="1165" spans="4:6" s="132" customFormat="1" ht="12.75">
      <c r="D1165" s="171"/>
      <c r="E1165" s="171"/>
      <c r="F1165" s="171"/>
    </row>
    <row r="1166" spans="4:6" s="132" customFormat="1" ht="12.75">
      <c r="D1166" s="171"/>
      <c r="E1166" s="171"/>
      <c r="F1166" s="171"/>
    </row>
    <row r="1167" spans="4:6" s="132" customFormat="1" ht="12.75">
      <c r="D1167" s="171"/>
      <c r="E1167" s="171"/>
      <c r="F1167" s="171"/>
    </row>
    <row r="1168" spans="4:6" s="132" customFormat="1" ht="12.75">
      <c r="D1168" s="171"/>
      <c r="E1168" s="171"/>
      <c r="F1168" s="171"/>
    </row>
    <row r="1169" spans="4:6" s="132" customFormat="1" ht="12.75">
      <c r="D1169" s="171"/>
      <c r="E1169" s="171"/>
      <c r="F1169" s="171"/>
    </row>
    <row r="1170" spans="4:6" s="132" customFormat="1" ht="12.75">
      <c r="D1170" s="171"/>
      <c r="E1170" s="171"/>
      <c r="F1170" s="171"/>
    </row>
    <row r="1171" spans="4:6" s="132" customFormat="1" ht="12.75">
      <c r="D1171" s="171"/>
      <c r="E1171" s="171"/>
      <c r="F1171" s="171"/>
    </row>
    <row r="1172" spans="4:6" s="132" customFormat="1" ht="12.75">
      <c r="D1172" s="171"/>
      <c r="E1172" s="171"/>
      <c r="F1172" s="171"/>
    </row>
    <row r="1173" spans="4:6" s="132" customFormat="1" ht="12.75">
      <c r="D1173" s="171"/>
      <c r="E1173" s="171"/>
      <c r="F1173" s="171"/>
    </row>
    <row r="1174" spans="4:6" s="132" customFormat="1" ht="12.75">
      <c r="D1174" s="171"/>
      <c r="E1174" s="171"/>
      <c r="F1174" s="171"/>
    </row>
    <row r="1175" spans="4:6" s="132" customFormat="1" ht="12.75">
      <c r="D1175" s="171"/>
      <c r="E1175" s="171"/>
      <c r="F1175" s="171"/>
    </row>
    <row r="1176" spans="4:6" s="132" customFormat="1" ht="12.75">
      <c r="D1176" s="171"/>
      <c r="E1176" s="171"/>
      <c r="F1176" s="171"/>
    </row>
    <row r="1177" spans="4:6" s="132" customFormat="1" ht="12.75">
      <c r="D1177" s="171"/>
      <c r="E1177" s="171"/>
      <c r="F1177" s="171"/>
    </row>
    <row r="1178" spans="4:6" s="132" customFormat="1" ht="12.75">
      <c r="D1178" s="171"/>
      <c r="E1178" s="171"/>
      <c r="F1178" s="171"/>
    </row>
    <row r="1179" spans="4:6" s="132" customFormat="1" ht="12.75">
      <c r="D1179" s="171"/>
      <c r="E1179" s="171"/>
      <c r="F1179" s="171"/>
    </row>
    <row r="1180" spans="4:6" s="132" customFormat="1" ht="12.75">
      <c r="D1180" s="171"/>
      <c r="E1180" s="171"/>
      <c r="F1180" s="171"/>
    </row>
    <row r="1181" spans="4:6" s="132" customFormat="1" ht="12.75">
      <c r="D1181" s="171"/>
      <c r="E1181" s="171"/>
      <c r="F1181" s="171"/>
    </row>
    <row r="1182" spans="4:6" s="132" customFormat="1" ht="12.75">
      <c r="D1182" s="171"/>
      <c r="E1182" s="171"/>
      <c r="F1182" s="171"/>
    </row>
    <row r="1183" spans="4:6" s="132" customFormat="1" ht="12.75">
      <c r="D1183" s="171"/>
      <c r="E1183" s="171"/>
      <c r="F1183" s="171"/>
    </row>
    <row r="1184" spans="4:6" s="132" customFormat="1" ht="12.75">
      <c r="D1184" s="171"/>
      <c r="E1184" s="171"/>
      <c r="F1184" s="171"/>
    </row>
    <row r="1185" spans="4:6" s="132" customFormat="1" ht="12.75">
      <c r="D1185" s="171"/>
      <c r="E1185" s="171"/>
      <c r="F1185" s="171"/>
    </row>
    <row r="1186" spans="4:6" s="132" customFormat="1" ht="12.75">
      <c r="D1186" s="171"/>
      <c r="E1186" s="171"/>
      <c r="F1186" s="171"/>
    </row>
    <row r="1187" spans="4:6" s="132" customFormat="1" ht="12.75">
      <c r="D1187" s="171"/>
      <c r="E1187" s="171"/>
      <c r="F1187" s="171"/>
    </row>
    <row r="1188" spans="4:6" s="132" customFormat="1" ht="12.75">
      <c r="D1188" s="171"/>
      <c r="E1188" s="171"/>
      <c r="F1188" s="171"/>
    </row>
    <row r="1189" spans="4:6" s="132" customFormat="1" ht="12.75">
      <c r="D1189" s="171"/>
      <c r="E1189" s="171"/>
      <c r="F1189" s="171"/>
    </row>
    <row r="1190" spans="4:6" s="132" customFormat="1" ht="12.75">
      <c r="D1190" s="171"/>
      <c r="E1190" s="171"/>
      <c r="F1190" s="171"/>
    </row>
    <row r="1191" spans="4:6" s="132" customFormat="1" ht="12.75">
      <c r="D1191" s="171"/>
      <c r="E1191" s="171"/>
      <c r="F1191" s="171"/>
    </row>
    <row r="1192" spans="4:6" s="132" customFormat="1" ht="12.75">
      <c r="D1192" s="171"/>
      <c r="E1192" s="171"/>
      <c r="F1192" s="171"/>
    </row>
    <row r="1193" spans="4:6" s="132" customFormat="1" ht="12.75">
      <c r="D1193" s="171"/>
      <c r="E1193" s="171"/>
      <c r="F1193" s="171"/>
    </row>
    <row r="1194" spans="4:6" s="132" customFormat="1" ht="12.75">
      <c r="D1194" s="171"/>
      <c r="E1194" s="171"/>
      <c r="F1194" s="171"/>
    </row>
    <row r="1195" spans="4:6" s="132" customFormat="1" ht="12.75">
      <c r="D1195" s="171"/>
      <c r="E1195" s="171"/>
      <c r="F1195" s="171"/>
    </row>
    <row r="1196" spans="4:6" s="132" customFormat="1" ht="12.75">
      <c r="D1196" s="171"/>
      <c r="E1196" s="171"/>
      <c r="F1196" s="171"/>
    </row>
    <row r="1197" spans="4:6" s="132" customFormat="1" ht="12.75">
      <c r="D1197" s="171"/>
      <c r="E1197" s="171"/>
      <c r="F1197" s="171"/>
    </row>
    <row r="1198" spans="4:6" s="132" customFormat="1" ht="12.75">
      <c r="D1198" s="171"/>
      <c r="E1198" s="171"/>
      <c r="F1198" s="171"/>
    </row>
    <row r="1199" spans="4:6" s="132" customFormat="1" ht="12.75">
      <c r="D1199" s="171"/>
      <c r="E1199" s="171"/>
      <c r="F1199" s="171"/>
    </row>
    <row r="1200" spans="4:6" s="132" customFormat="1" ht="12.75">
      <c r="D1200" s="171"/>
      <c r="E1200" s="171"/>
      <c r="F1200" s="171"/>
    </row>
    <row r="1201" spans="4:6" s="132" customFormat="1" ht="12.75">
      <c r="D1201" s="171"/>
      <c r="E1201" s="171"/>
      <c r="F1201" s="171"/>
    </row>
    <row r="1202" spans="4:6" s="132" customFormat="1" ht="12.75">
      <c r="D1202" s="171"/>
      <c r="E1202" s="171"/>
      <c r="F1202" s="171"/>
    </row>
    <row r="1203" spans="4:6" s="132" customFormat="1" ht="12.75">
      <c r="D1203" s="171"/>
      <c r="E1203" s="171"/>
      <c r="F1203" s="171"/>
    </row>
    <row r="1204" spans="4:6" s="132" customFormat="1" ht="12.75">
      <c r="D1204" s="171"/>
      <c r="E1204" s="171"/>
      <c r="F1204" s="171"/>
    </row>
    <row r="1205" spans="4:6" s="132" customFormat="1" ht="12.75">
      <c r="D1205" s="171"/>
      <c r="E1205" s="171"/>
      <c r="F1205" s="171"/>
    </row>
    <row r="1206" spans="4:6" s="132" customFormat="1" ht="12.75">
      <c r="D1206" s="171"/>
      <c r="E1206" s="171"/>
      <c r="F1206" s="171"/>
    </row>
    <row r="1207" spans="4:6" s="132" customFormat="1" ht="12.75">
      <c r="D1207" s="171"/>
      <c r="E1207" s="171"/>
      <c r="F1207" s="171"/>
    </row>
    <row r="1208" spans="4:6" s="132" customFormat="1" ht="12.75">
      <c r="D1208" s="171"/>
      <c r="E1208" s="171"/>
      <c r="F1208" s="171"/>
    </row>
    <row r="1209" spans="4:6" s="132" customFormat="1" ht="12.75">
      <c r="D1209" s="171"/>
      <c r="E1209" s="171"/>
      <c r="F1209" s="171"/>
    </row>
    <row r="1210" spans="4:6" s="132" customFormat="1" ht="12.75">
      <c r="D1210" s="171"/>
      <c r="E1210" s="171"/>
      <c r="F1210" s="171"/>
    </row>
    <row r="1211" spans="4:6" s="132" customFormat="1" ht="12.75">
      <c r="D1211" s="171"/>
      <c r="E1211" s="171"/>
      <c r="F1211" s="171"/>
    </row>
    <row r="1212" spans="4:6" s="132" customFormat="1" ht="12.75">
      <c r="D1212" s="171"/>
      <c r="E1212" s="171"/>
      <c r="F1212" s="171"/>
    </row>
    <row r="1213" spans="4:6" s="132" customFormat="1" ht="12.75">
      <c r="D1213" s="171"/>
      <c r="E1213" s="171"/>
      <c r="F1213" s="171"/>
    </row>
    <row r="1214" spans="4:6" s="132" customFormat="1" ht="12.75">
      <c r="D1214" s="171"/>
      <c r="E1214" s="171"/>
      <c r="F1214" s="171"/>
    </row>
    <row r="1215" spans="4:6" s="132" customFormat="1" ht="12.75">
      <c r="D1215" s="171"/>
      <c r="E1215" s="171"/>
      <c r="F1215" s="171"/>
    </row>
    <row r="1216" spans="4:6" s="132" customFormat="1" ht="12.75">
      <c r="D1216" s="171"/>
      <c r="E1216" s="171"/>
      <c r="F1216" s="171"/>
    </row>
    <row r="1217" spans="4:6" s="132" customFormat="1" ht="12.75">
      <c r="D1217" s="171"/>
      <c r="E1217" s="171"/>
      <c r="F1217" s="171"/>
    </row>
    <row r="1218" spans="4:6" s="132" customFormat="1" ht="12.75">
      <c r="D1218" s="171"/>
      <c r="E1218" s="171"/>
      <c r="F1218" s="171"/>
    </row>
    <row r="1219" spans="4:6" s="132" customFormat="1" ht="12.75">
      <c r="D1219" s="171"/>
      <c r="E1219" s="171"/>
      <c r="F1219" s="171"/>
    </row>
    <row r="1220" spans="4:6" s="132" customFormat="1" ht="12.75">
      <c r="D1220" s="171"/>
      <c r="E1220" s="171"/>
      <c r="F1220" s="171"/>
    </row>
    <row r="1221" spans="4:6" s="132" customFormat="1" ht="12.75">
      <c r="D1221" s="171"/>
      <c r="E1221" s="171"/>
      <c r="F1221" s="171"/>
    </row>
    <row r="1222" spans="4:6" s="132" customFormat="1" ht="12.75">
      <c r="D1222" s="171"/>
      <c r="E1222" s="171"/>
      <c r="F1222" s="171"/>
    </row>
    <row r="1223" spans="4:6" s="132" customFormat="1" ht="12.75">
      <c r="D1223" s="171"/>
      <c r="E1223" s="171"/>
      <c r="F1223" s="171"/>
    </row>
    <row r="1224" spans="4:6" s="132" customFormat="1" ht="12.75">
      <c r="D1224" s="171"/>
      <c r="E1224" s="171"/>
      <c r="F1224" s="171"/>
    </row>
    <row r="1225" spans="4:6" s="132" customFormat="1" ht="12.75">
      <c r="D1225" s="171"/>
      <c r="E1225" s="171"/>
      <c r="F1225" s="171"/>
    </row>
    <row r="1226" spans="4:6" s="132" customFormat="1" ht="12.75">
      <c r="D1226" s="171"/>
      <c r="E1226" s="171"/>
      <c r="F1226" s="171"/>
    </row>
    <row r="1227" spans="4:6" s="132" customFormat="1" ht="12.75">
      <c r="D1227" s="171"/>
      <c r="E1227" s="171"/>
      <c r="F1227" s="171"/>
    </row>
    <row r="1228" spans="4:6" s="132" customFormat="1" ht="12.75">
      <c r="D1228" s="171"/>
      <c r="E1228" s="171"/>
      <c r="F1228" s="171"/>
    </row>
    <row r="1229" spans="4:6" s="132" customFormat="1" ht="12.75">
      <c r="D1229" s="171"/>
      <c r="E1229" s="171"/>
      <c r="F1229" s="171"/>
    </row>
    <row r="1230" spans="4:6" s="132" customFormat="1" ht="12.75">
      <c r="D1230" s="171"/>
      <c r="E1230" s="171"/>
      <c r="F1230" s="171"/>
    </row>
    <row r="1231" spans="4:6" s="132" customFormat="1" ht="12.75">
      <c r="D1231" s="171"/>
      <c r="E1231" s="171"/>
      <c r="F1231" s="171"/>
    </row>
    <row r="1232" spans="4:6" s="132" customFormat="1" ht="12.75">
      <c r="D1232" s="171"/>
      <c r="E1232" s="171"/>
      <c r="F1232" s="171"/>
    </row>
    <row r="1233" spans="4:6" s="132" customFormat="1" ht="12.75">
      <c r="D1233" s="171"/>
      <c r="E1233" s="171"/>
      <c r="F1233" s="171"/>
    </row>
    <row r="1234" spans="4:6" s="132" customFormat="1" ht="12.75">
      <c r="D1234" s="171"/>
      <c r="E1234" s="171"/>
      <c r="F1234" s="171"/>
    </row>
    <row r="1235" spans="4:6" s="132" customFormat="1" ht="12.75">
      <c r="D1235" s="171"/>
      <c r="E1235" s="171"/>
      <c r="F1235" s="171"/>
    </row>
    <row r="1236" spans="4:6" s="132" customFormat="1" ht="12.75">
      <c r="D1236" s="171"/>
      <c r="E1236" s="171"/>
      <c r="F1236" s="171"/>
    </row>
    <row r="1237" spans="4:6" s="132" customFormat="1" ht="12.75">
      <c r="D1237" s="171"/>
      <c r="E1237" s="171"/>
      <c r="F1237" s="171"/>
    </row>
    <row r="1238" spans="4:6" s="132" customFormat="1" ht="12.75">
      <c r="D1238" s="171"/>
      <c r="E1238" s="171"/>
      <c r="F1238" s="171"/>
    </row>
    <row r="1239" spans="4:6" s="132" customFormat="1" ht="12.75">
      <c r="D1239" s="171"/>
      <c r="E1239" s="171"/>
      <c r="F1239" s="171"/>
    </row>
    <row r="1240" spans="4:6" s="132" customFormat="1" ht="12.75">
      <c r="D1240" s="171"/>
      <c r="E1240" s="171"/>
      <c r="F1240" s="171"/>
    </row>
    <row r="1241" spans="4:6" s="132" customFormat="1" ht="12.75">
      <c r="D1241" s="171"/>
      <c r="E1241" s="171"/>
      <c r="F1241" s="171"/>
    </row>
    <row r="1242" spans="4:6" s="132" customFormat="1" ht="12.75">
      <c r="D1242" s="171"/>
      <c r="E1242" s="171"/>
      <c r="F1242" s="171"/>
    </row>
    <row r="1243" spans="4:6" s="132" customFormat="1" ht="12.75">
      <c r="D1243" s="171"/>
      <c r="E1243" s="171"/>
      <c r="F1243" s="171"/>
    </row>
    <row r="1244" spans="4:6" s="132" customFormat="1" ht="12.75">
      <c r="D1244" s="171"/>
      <c r="E1244" s="171"/>
      <c r="F1244" s="171"/>
    </row>
    <row r="1245" spans="4:6" s="132" customFormat="1" ht="12.75">
      <c r="D1245" s="171"/>
      <c r="E1245" s="171"/>
      <c r="F1245" s="171"/>
    </row>
    <row r="1246" spans="4:6" s="132" customFormat="1" ht="12.75">
      <c r="D1246" s="171"/>
      <c r="E1246" s="171"/>
      <c r="F1246" s="171"/>
    </row>
    <row r="1247" spans="4:6" s="132" customFormat="1" ht="12.75">
      <c r="D1247" s="171"/>
      <c r="E1247" s="171"/>
      <c r="F1247" s="171"/>
    </row>
    <row r="1248" spans="4:6" s="132" customFormat="1" ht="12.75">
      <c r="D1248" s="171"/>
      <c r="E1248" s="171"/>
      <c r="F1248" s="171"/>
    </row>
    <row r="1249" spans="4:6" s="132" customFormat="1" ht="12.75">
      <c r="D1249" s="171"/>
      <c r="E1249" s="171"/>
      <c r="F1249" s="171"/>
    </row>
    <row r="1250" spans="4:6" s="132" customFormat="1" ht="12.75">
      <c r="D1250" s="171"/>
      <c r="E1250" s="171"/>
      <c r="F1250" s="171"/>
    </row>
    <row r="1251" spans="4:6" s="132" customFormat="1" ht="12.75">
      <c r="D1251" s="171"/>
      <c r="E1251" s="171"/>
      <c r="F1251" s="171"/>
    </row>
    <row r="1252" spans="4:6" s="132" customFormat="1" ht="12.75">
      <c r="D1252" s="171"/>
      <c r="E1252" s="171"/>
      <c r="F1252" s="171"/>
    </row>
    <row r="1253" spans="4:6" s="132" customFormat="1" ht="12.75">
      <c r="D1253" s="171"/>
      <c r="E1253" s="171"/>
      <c r="F1253" s="171"/>
    </row>
    <row r="1254" spans="4:6" s="132" customFormat="1" ht="12.75">
      <c r="D1254" s="171"/>
      <c r="E1254" s="171"/>
      <c r="F1254" s="171"/>
    </row>
    <row r="1255" spans="4:6" s="132" customFormat="1" ht="12.75">
      <c r="D1255" s="171"/>
      <c r="E1255" s="171"/>
      <c r="F1255" s="171"/>
    </row>
    <row r="1256" spans="4:6" s="132" customFormat="1" ht="12.75">
      <c r="D1256" s="171"/>
      <c r="E1256" s="171"/>
      <c r="F1256" s="171"/>
    </row>
    <row r="1257" spans="4:6" s="132" customFormat="1" ht="12.75">
      <c r="D1257" s="171"/>
      <c r="E1257" s="171"/>
      <c r="F1257" s="171"/>
    </row>
    <row r="1258" spans="4:6" s="132" customFormat="1" ht="12.75">
      <c r="D1258" s="171"/>
      <c r="E1258" s="171"/>
      <c r="F1258" s="171"/>
    </row>
    <row r="1259" spans="4:6" s="132" customFormat="1" ht="12.75">
      <c r="D1259" s="171"/>
      <c r="E1259" s="171"/>
      <c r="F1259" s="171"/>
    </row>
    <row r="1260" spans="4:6" s="132" customFormat="1" ht="12.75">
      <c r="D1260" s="171"/>
      <c r="E1260" s="171"/>
      <c r="F1260" s="171"/>
    </row>
    <row r="1261" spans="4:6" s="132" customFormat="1" ht="12.75">
      <c r="D1261" s="171"/>
      <c r="E1261" s="171"/>
      <c r="F1261" s="171"/>
    </row>
    <row r="1262" spans="4:6" s="132" customFormat="1" ht="12.75">
      <c r="D1262" s="171"/>
      <c r="E1262" s="171"/>
      <c r="F1262" s="171"/>
    </row>
    <row r="1263" spans="4:6" s="132" customFormat="1" ht="12.75">
      <c r="D1263" s="171"/>
      <c r="E1263" s="171"/>
      <c r="F1263" s="171"/>
    </row>
    <row r="1264" spans="4:6" s="132" customFormat="1" ht="12.75">
      <c r="D1264" s="171"/>
      <c r="E1264" s="171"/>
      <c r="F1264" s="171"/>
    </row>
    <row r="1265" spans="4:6" s="132" customFormat="1" ht="12.75">
      <c r="D1265" s="171"/>
      <c r="E1265" s="171"/>
      <c r="F1265" s="171"/>
    </row>
    <row r="1266" spans="4:6" s="132" customFormat="1" ht="12.75">
      <c r="D1266" s="171"/>
      <c r="E1266" s="171"/>
      <c r="F1266" s="171"/>
    </row>
    <row r="1267" spans="4:6" s="132" customFormat="1" ht="12.75">
      <c r="D1267" s="171"/>
      <c r="E1267" s="171"/>
      <c r="F1267" s="171"/>
    </row>
    <row r="1268" spans="4:6" s="132" customFormat="1" ht="12.75">
      <c r="D1268" s="171"/>
      <c r="E1268" s="171"/>
      <c r="F1268" s="171"/>
    </row>
    <row r="1269" spans="4:6" s="132" customFormat="1" ht="12.75">
      <c r="D1269" s="171"/>
      <c r="E1269" s="171"/>
      <c r="F1269" s="171"/>
    </row>
    <row r="1270" spans="4:6" s="132" customFormat="1" ht="12.75">
      <c r="D1270" s="171"/>
      <c r="E1270" s="171"/>
      <c r="F1270" s="171"/>
    </row>
    <row r="1271" spans="4:6" s="132" customFormat="1" ht="12.75">
      <c r="D1271" s="171"/>
      <c r="E1271" s="171"/>
      <c r="F1271" s="171"/>
    </row>
    <row r="1272" spans="4:6" s="132" customFormat="1" ht="12.75">
      <c r="D1272" s="171"/>
      <c r="E1272" s="171"/>
      <c r="F1272" s="171"/>
    </row>
    <row r="1273" spans="4:6" s="132" customFormat="1" ht="12.75">
      <c r="D1273" s="171"/>
      <c r="E1273" s="171"/>
      <c r="F1273" s="171"/>
    </row>
    <row r="1274" spans="4:6" s="132" customFormat="1" ht="12.75">
      <c r="D1274" s="171"/>
      <c r="E1274" s="171"/>
      <c r="F1274" s="171"/>
    </row>
    <row r="1275" spans="4:6" s="132" customFormat="1" ht="12.75">
      <c r="D1275" s="171"/>
      <c r="E1275" s="171"/>
      <c r="F1275" s="171"/>
    </row>
    <row r="1276" spans="4:6" s="132" customFormat="1" ht="12.75">
      <c r="D1276" s="171"/>
      <c r="E1276" s="171"/>
      <c r="F1276" s="171"/>
    </row>
    <row r="1277" spans="4:6" s="132" customFormat="1" ht="12.75">
      <c r="D1277" s="171"/>
      <c r="E1277" s="171"/>
      <c r="F1277" s="171"/>
    </row>
    <row r="1278" spans="4:6" s="132" customFormat="1" ht="12.75">
      <c r="D1278" s="171"/>
      <c r="E1278" s="171"/>
      <c r="F1278" s="171"/>
    </row>
    <row r="1279" spans="4:6" s="132" customFormat="1" ht="12.75">
      <c r="D1279" s="171"/>
      <c r="E1279" s="171"/>
      <c r="F1279" s="171"/>
    </row>
    <row r="1280" spans="4:6" s="132" customFormat="1" ht="12.75">
      <c r="D1280" s="171"/>
      <c r="E1280" s="171"/>
      <c r="F1280" s="171"/>
    </row>
    <row r="1281" spans="4:6" s="132" customFormat="1" ht="12.75">
      <c r="D1281" s="171"/>
      <c r="E1281" s="171"/>
      <c r="F1281" s="171"/>
    </row>
    <row r="1282" spans="4:6" s="132" customFormat="1" ht="12.75">
      <c r="D1282" s="171"/>
      <c r="E1282" s="171"/>
      <c r="F1282" s="171"/>
    </row>
    <row r="1283" spans="4:6" s="132" customFormat="1" ht="12.75">
      <c r="D1283" s="171"/>
      <c r="E1283" s="171"/>
      <c r="F1283" s="171"/>
    </row>
    <row r="1284" spans="4:6" s="132" customFormat="1" ht="12.75">
      <c r="D1284" s="171"/>
      <c r="E1284" s="171"/>
      <c r="F1284" s="171"/>
    </row>
    <row r="1285" spans="4:6" s="132" customFormat="1" ht="12.75">
      <c r="D1285" s="171"/>
      <c r="E1285" s="171"/>
      <c r="F1285" s="171"/>
    </row>
    <row r="1286" spans="4:6" s="132" customFormat="1" ht="12.75">
      <c r="D1286" s="171"/>
      <c r="E1286" s="171"/>
      <c r="F1286" s="171"/>
    </row>
    <row r="1287" spans="4:6" s="132" customFormat="1" ht="12.75">
      <c r="D1287" s="171"/>
      <c r="E1287" s="171"/>
      <c r="F1287" s="171"/>
    </row>
    <row r="1288" spans="4:6" s="132" customFormat="1" ht="12.75">
      <c r="D1288" s="171"/>
      <c r="E1288" s="171"/>
      <c r="F1288" s="171"/>
    </row>
    <row r="1289" spans="4:6" s="132" customFormat="1" ht="12.75">
      <c r="D1289" s="171"/>
      <c r="E1289" s="171"/>
      <c r="F1289" s="171"/>
    </row>
    <row r="1290" spans="4:6" s="132" customFormat="1" ht="12.75">
      <c r="D1290" s="171"/>
      <c r="E1290" s="171"/>
      <c r="F1290" s="171"/>
    </row>
    <row r="1291" spans="4:6" s="132" customFormat="1" ht="12.75">
      <c r="D1291" s="171"/>
      <c r="E1291" s="171"/>
      <c r="F1291" s="171"/>
    </row>
    <row r="1292" spans="4:6" s="132" customFormat="1" ht="12.75">
      <c r="D1292" s="171"/>
      <c r="E1292" s="171"/>
      <c r="F1292" s="171"/>
    </row>
    <row r="1293" spans="4:6" s="132" customFormat="1" ht="12.75">
      <c r="D1293" s="171"/>
      <c r="E1293" s="171"/>
      <c r="F1293" s="171"/>
    </row>
    <row r="1294" spans="4:6" s="132" customFormat="1" ht="12.75">
      <c r="D1294" s="171"/>
      <c r="E1294" s="171"/>
      <c r="F1294" s="171"/>
    </row>
    <row r="1295" spans="4:6" s="132" customFormat="1" ht="12.75">
      <c r="D1295" s="171"/>
      <c r="E1295" s="171"/>
      <c r="F1295" s="171"/>
    </row>
    <row r="1296" spans="4:6" s="132" customFormat="1" ht="12.75">
      <c r="D1296" s="171"/>
      <c r="E1296" s="171"/>
      <c r="F1296" s="171"/>
    </row>
    <row r="1297" spans="4:6" s="132" customFormat="1" ht="12.75">
      <c r="D1297" s="171"/>
      <c r="E1297" s="171"/>
      <c r="F1297" s="171"/>
    </row>
    <row r="1298" spans="4:6" s="132" customFormat="1" ht="12.75">
      <c r="D1298" s="171"/>
      <c r="E1298" s="171"/>
      <c r="F1298" s="171"/>
    </row>
    <row r="1299" spans="4:6" s="132" customFormat="1" ht="12.75">
      <c r="D1299" s="171"/>
      <c r="E1299" s="171"/>
      <c r="F1299" s="171"/>
    </row>
    <row r="1300" spans="4:6" s="132" customFormat="1" ht="12.75">
      <c r="D1300" s="171"/>
      <c r="E1300" s="171"/>
      <c r="F1300" s="171"/>
    </row>
    <row r="1301" spans="4:6" s="132" customFormat="1" ht="12.75">
      <c r="D1301" s="171"/>
      <c r="E1301" s="171"/>
      <c r="F1301" s="171"/>
    </row>
    <row r="1302" spans="4:6" s="132" customFormat="1" ht="12.75">
      <c r="D1302" s="171"/>
      <c r="E1302" s="171"/>
      <c r="F1302" s="171"/>
    </row>
    <row r="1303" spans="4:6" s="132" customFormat="1" ht="12.75">
      <c r="D1303" s="171"/>
      <c r="E1303" s="171"/>
      <c r="F1303" s="171"/>
    </row>
    <row r="1304" spans="4:6" s="132" customFormat="1" ht="12.75">
      <c r="D1304" s="171"/>
      <c r="E1304" s="171"/>
      <c r="F1304" s="171"/>
    </row>
    <row r="1305" spans="4:6" s="132" customFormat="1" ht="12.75">
      <c r="D1305" s="171"/>
      <c r="E1305" s="171"/>
      <c r="F1305" s="171"/>
    </row>
    <row r="1306" spans="4:6" s="132" customFormat="1" ht="12.75">
      <c r="D1306" s="171"/>
      <c r="E1306" s="171"/>
      <c r="F1306" s="171"/>
    </row>
    <row r="1307" spans="4:6" s="132" customFormat="1" ht="12.75">
      <c r="D1307" s="171"/>
      <c r="E1307" s="171"/>
      <c r="F1307" s="171"/>
    </row>
    <row r="1308" spans="4:6" s="132" customFormat="1" ht="12.75">
      <c r="D1308" s="171"/>
      <c r="E1308" s="171"/>
      <c r="F1308" s="171"/>
    </row>
    <row r="1309" spans="4:6" s="132" customFormat="1" ht="12.75">
      <c r="D1309" s="171"/>
      <c r="E1309" s="171"/>
      <c r="F1309" s="171"/>
    </row>
    <row r="1310" spans="4:6" s="132" customFormat="1" ht="12.75">
      <c r="D1310" s="171"/>
      <c r="E1310" s="171"/>
      <c r="F1310" s="171"/>
    </row>
    <row r="1311" spans="4:6" s="132" customFormat="1" ht="12.75">
      <c r="D1311" s="171"/>
      <c r="E1311" s="171"/>
      <c r="F1311" s="171"/>
    </row>
    <row r="1312" spans="4:6" s="132" customFormat="1" ht="12.75">
      <c r="D1312" s="171"/>
      <c r="E1312" s="171"/>
      <c r="F1312" s="171"/>
    </row>
    <row r="1313" spans="4:6" s="132" customFormat="1" ht="12.75">
      <c r="D1313" s="171"/>
      <c r="E1313" s="171"/>
      <c r="F1313" s="171"/>
    </row>
    <row r="1314" spans="4:6" s="132" customFormat="1" ht="12.75">
      <c r="D1314" s="171"/>
      <c r="E1314" s="171"/>
      <c r="F1314" s="171"/>
    </row>
    <row r="1315" spans="4:6" s="132" customFormat="1" ht="12.75">
      <c r="D1315" s="171"/>
      <c r="E1315" s="171"/>
      <c r="F1315" s="171"/>
    </row>
    <row r="1316" spans="4:6" s="132" customFormat="1" ht="12.75">
      <c r="D1316" s="171"/>
      <c r="E1316" s="171"/>
      <c r="F1316" s="171"/>
    </row>
    <row r="1317" spans="4:6" s="132" customFormat="1" ht="12.75">
      <c r="D1317" s="171"/>
      <c r="E1317" s="171"/>
      <c r="F1317" s="171"/>
    </row>
    <row r="1318" spans="4:6" s="132" customFormat="1" ht="12.75">
      <c r="D1318" s="171"/>
      <c r="E1318" s="171"/>
      <c r="F1318" s="171"/>
    </row>
    <row r="1319" spans="4:6" s="132" customFormat="1" ht="12.75">
      <c r="D1319" s="171"/>
      <c r="E1319" s="171"/>
      <c r="F1319" s="171"/>
    </row>
    <row r="1320" spans="4:6" s="132" customFormat="1" ht="12.75">
      <c r="D1320" s="171"/>
      <c r="E1320" s="171"/>
      <c r="F1320" s="171"/>
    </row>
    <row r="1321" spans="4:6" s="132" customFormat="1" ht="12.75">
      <c r="D1321" s="171"/>
      <c r="E1321" s="171"/>
      <c r="F1321" s="171"/>
    </row>
    <row r="1322" spans="4:6" s="132" customFormat="1" ht="12.75">
      <c r="D1322" s="171"/>
      <c r="E1322" s="171"/>
      <c r="F1322" s="171"/>
    </row>
    <row r="1323" spans="4:6" s="132" customFormat="1" ht="12.75">
      <c r="D1323" s="171"/>
      <c r="E1323" s="171"/>
      <c r="F1323" s="171"/>
    </row>
    <row r="1324" spans="4:6" s="132" customFormat="1" ht="12.75">
      <c r="D1324" s="171"/>
      <c r="E1324" s="171"/>
      <c r="F1324" s="171"/>
    </row>
    <row r="1325" spans="4:6" s="132" customFormat="1" ht="12.75">
      <c r="D1325" s="171"/>
      <c r="E1325" s="171"/>
      <c r="F1325" s="171"/>
    </row>
    <row r="1326" spans="4:6" s="132" customFormat="1" ht="12.75">
      <c r="D1326" s="171"/>
      <c r="E1326" s="171"/>
      <c r="F1326" s="171"/>
    </row>
    <row r="1327" spans="4:6" s="132" customFormat="1" ht="12.75">
      <c r="D1327" s="171"/>
      <c r="E1327" s="171"/>
      <c r="F1327" s="171"/>
    </row>
    <row r="1328" spans="4:6" s="132" customFormat="1" ht="12.75">
      <c r="D1328" s="171"/>
      <c r="E1328" s="171"/>
      <c r="F1328" s="171"/>
    </row>
    <row r="1329" spans="4:6" s="132" customFormat="1" ht="12.75">
      <c r="D1329" s="171"/>
      <c r="E1329" s="171"/>
      <c r="F1329" s="171"/>
    </row>
    <row r="1330" spans="4:6" s="132" customFormat="1" ht="12.75">
      <c r="D1330" s="171"/>
      <c r="E1330" s="171"/>
      <c r="F1330" s="171"/>
    </row>
    <row r="1331" spans="4:6" s="132" customFormat="1" ht="12.75">
      <c r="D1331" s="171"/>
      <c r="E1331" s="171"/>
      <c r="F1331" s="171"/>
    </row>
    <row r="1332" spans="4:6" s="132" customFormat="1" ht="12.75">
      <c r="D1332" s="171"/>
      <c r="E1332" s="171"/>
      <c r="F1332" s="171"/>
    </row>
    <row r="1333" spans="4:6" s="132" customFormat="1" ht="12.75">
      <c r="D1333" s="171"/>
      <c r="E1333" s="171"/>
      <c r="F1333" s="171"/>
    </row>
    <row r="1334" spans="4:6" s="132" customFormat="1" ht="12.75">
      <c r="D1334" s="171"/>
      <c r="E1334" s="171"/>
      <c r="F1334" s="171"/>
    </row>
    <row r="1335" spans="4:6" s="132" customFormat="1" ht="12.75">
      <c r="D1335" s="171"/>
      <c r="E1335" s="171"/>
      <c r="F1335" s="171"/>
    </row>
    <row r="1336" spans="4:6" s="132" customFormat="1" ht="12.75">
      <c r="D1336" s="171"/>
      <c r="E1336" s="171"/>
      <c r="F1336" s="171"/>
    </row>
    <row r="1337" spans="4:6" s="132" customFormat="1" ht="12.75">
      <c r="D1337" s="171"/>
      <c r="E1337" s="171"/>
      <c r="F1337" s="171"/>
    </row>
    <row r="1338" spans="4:6" s="132" customFormat="1" ht="12.75">
      <c r="D1338" s="171"/>
      <c r="E1338" s="171"/>
      <c r="F1338" s="171"/>
    </row>
    <row r="1339" spans="4:6" s="132" customFormat="1" ht="12.75">
      <c r="D1339" s="171"/>
      <c r="E1339" s="171"/>
      <c r="F1339" s="171"/>
    </row>
    <row r="1340" spans="4:6" s="132" customFormat="1" ht="12.75">
      <c r="D1340" s="171"/>
      <c r="E1340" s="171"/>
      <c r="F1340" s="171"/>
    </row>
    <row r="1341" spans="4:6" s="132" customFormat="1" ht="12.75">
      <c r="D1341" s="171"/>
      <c r="E1341" s="171"/>
      <c r="F1341" s="171"/>
    </row>
    <row r="1342" spans="4:6" s="132" customFormat="1" ht="12.75">
      <c r="D1342" s="171"/>
      <c r="E1342" s="171"/>
      <c r="F1342" s="171"/>
    </row>
    <row r="1343" spans="4:6" s="132" customFormat="1" ht="12.75">
      <c r="D1343" s="171"/>
      <c r="E1343" s="171"/>
      <c r="F1343" s="171"/>
    </row>
    <row r="1344" spans="4:6" s="132" customFormat="1" ht="12.75">
      <c r="D1344" s="171"/>
      <c r="E1344" s="171"/>
      <c r="F1344" s="171"/>
    </row>
    <row r="1345" spans="4:6" s="132" customFormat="1" ht="12.75">
      <c r="D1345" s="171"/>
      <c r="E1345" s="171"/>
      <c r="F1345" s="171"/>
    </row>
    <row r="1346" spans="4:6" s="132" customFormat="1" ht="12.75">
      <c r="D1346" s="171"/>
      <c r="E1346" s="171"/>
      <c r="F1346" s="171"/>
    </row>
    <row r="1347" spans="4:6" s="132" customFormat="1" ht="12.75">
      <c r="D1347" s="171"/>
      <c r="E1347" s="171"/>
      <c r="F1347" s="171"/>
    </row>
    <row r="1348" spans="4:6" s="132" customFormat="1" ht="12.75">
      <c r="D1348" s="171"/>
      <c r="E1348" s="171"/>
      <c r="F1348" s="171"/>
    </row>
    <row r="1349" spans="4:6" s="132" customFormat="1" ht="12.75">
      <c r="D1349" s="171"/>
      <c r="E1349" s="171"/>
      <c r="F1349" s="171"/>
    </row>
    <row r="1350" spans="4:6" s="132" customFormat="1" ht="12.75">
      <c r="D1350" s="171"/>
      <c r="E1350" s="171"/>
      <c r="F1350" s="171"/>
    </row>
    <row r="1351" spans="4:6" s="132" customFormat="1" ht="12.75">
      <c r="D1351" s="171"/>
      <c r="E1351" s="171"/>
      <c r="F1351" s="171"/>
    </row>
    <row r="1352" spans="4:6" s="132" customFormat="1" ht="12.75">
      <c r="D1352" s="171"/>
      <c r="E1352" s="171"/>
      <c r="F1352" s="171"/>
    </row>
    <row r="1353" spans="4:6" s="132" customFormat="1" ht="12.75">
      <c r="D1353" s="171"/>
      <c r="E1353" s="171"/>
      <c r="F1353" s="171"/>
    </row>
    <row r="1354" spans="4:6" s="132" customFormat="1" ht="12.75">
      <c r="D1354" s="171"/>
      <c r="E1354" s="171"/>
      <c r="F1354" s="171"/>
    </row>
    <row r="1355" spans="4:6" s="132" customFormat="1" ht="12.75">
      <c r="D1355" s="171"/>
      <c r="E1355" s="171"/>
      <c r="F1355" s="171"/>
    </row>
    <row r="1356" spans="4:6" s="132" customFormat="1" ht="12.75">
      <c r="D1356" s="171"/>
      <c r="E1356" s="171"/>
      <c r="F1356" s="171"/>
    </row>
    <row r="1357" spans="4:6" s="132" customFormat="1" ht="12.75">
      <c r="D1357" s="171"/>
      <c r="E1357" s="171"/>
      <c r="F1357" s="171"/>
    </row>
    <row r="1358" spans="4:6" s="132" customFormat="1" ht="12.75">
      <c r="D1358" s="171"/>
      <c r="E1358" s="171"/>
      <c r="F1358" s="171"/>
    </row>
    <row r="1359" spans="4:6" s="132" customFormat="1" ht="12.75">
      <c r="D1359" s="171"/>
      <c r="E1359" s="171"/>
      <c r="F1359" s="171"/>
    </row>
    <row r="1360" spans="4:6" s="132" customFormat="1" ht="12.75">
      <c r="D1360" s="171"/>
      <c r="E1360" s="171"/>
      <c r="F1360" s="171"/>
    </row>
    <row r="1361" spans="4:6" s="132" customFormat="1" ht="12.75">
      <c r="D1361" s="171"/>
      <c r="E1361" s="171"/>
      <c r="F1361" s="171"/>
    </row>
    <row r="1362" spans="4:6" s="132" customFormat="1" ht="12.75">
      <c r="D1362" s="171"/>
      <c r="E1362" s="171"/>
      <c r="F1362" s="171"/>
    </row>
    <row r="1363" spans="4:6" s="132" customFormat="1" ht="12.75">
      <c r="D1363" s="171"/>
      <c r="E1363" s="171"/>
      <c r="F1363" s="171"/>
    </row>
    <row r="1364" spans="4:6" s="132" customFormat="1" ht="12.75">
      <c r="D1364" s="171"/>
      <c r="E1364" s="171"/>
      <c r="F1364" s="171"/>
    </row>
    <row r="1365" spans="4:6" s="132" customFormat="1" ht="12.75">
      <c r="D1365" s="171"/>
      <c r="E1365" s="171"/>
      <c r="F1365" s="171"/>
    </row>
    <row r="1366" spans="4:6" s="132" customFormat="1" ht="12.75">
      <c r="D1366" s="171"/>
      <c r="E1366" s="171"/>
      <c r="F1366" s="171"/>
    </row>
    <row r="1367" spans="4:6" s="132" customFormat="1" ht="12.75">
      <c r="D1367" s="171"/>
      <c r="E1367" s="171"/>
      <c r="F1367" s="171"/>
    </row>
    <row r="1368" spans="4:6" s="132" customFormat="1" ht="12.75">
      <c r="D1368" s="171"/>
      <c r="E1368" s="171"/>
      <c r="F1368" s="171"/>
    </row>
    <row r="1369" spans="4:6" s="132" customFormat="1" ht="12.75">
      <c r="D1369" s="171"/>
      <c r="E1369" s="171"/>
      <c r="F1369" s="171"/>
    </row>
    <row r="1370" spans="4:6" s="132" customFormat="1" ht="12.75">
      <c r="D1370" s="171"/>
      <c r="E1370" s="171"/>
      <c r="F1370" s="171"/>
    </row>
    <row r="1371" spans="4:6" s="132" customFormat="1" ht="12.75">
      <c r="D1371" s="171"/>
      <c r="E1371" s="171"/>
      <c r="F1371" s="171"/>
    </row>
    <row r="1372" spans="4:6" s="132" customFormat="1" ht="12.75">
      <c r="D1372" s="171"/>
      <c r="E1372" s="171"/>
      <c r="F1372" s="171"/>
    </row>
    <row r="1373" spans="4:6" s="132" customFormat="1" ht="12.75">
      <c r="D1373" s="171"/>
      <c r="E1373" s="171"/>
      <c r="F1373" s="171"/>
    </row>
    <row r="1374" spans="4:6" s="132" customFormat="1" ht="12.75">
      <c r="D1374" s="171"/>
      <c r="E1374" s="171"/>
      <c r="F1374" s="171"/>
    </row>
    <row r="1375" spans="4:6" s="132" customFormat="1" ht="12.75">
      <c r="D1375" s="171"/>
      <c r="E1375" s="171"/>
      <c r="F1375" s="171"/>
    </row>
    <row r="1376" spans="4:6" s="132" customFormat="1" ht="12.75">
      <c r="D1376" s="171"/>
      <c r="E1376" s="171"/>
      <c r="F1376" s="171"/>
    </row>
    <row r="1377" spans="4:6" s="132" customFormat="1" ht="12.75">
      <c r="D1377" s="171"/>
      <c r="E1377" s="171"/>
      <c r="F1377" s="171"/>
    </row>
    <row r="1378" spans="4:6" s="132" customFormat="1" ht="12.75">
      <c r="D1378" s="171"/>
      <c r="E1378" s="171"/>
      <c r="F1378" s="171"/>
    </row>
    <row r="1379" spans="4:6" s="132" customFormat="1" ht="12.75">
      <c r="D1379" s="171"/>
      <c r="E1379" s="171"/>
      <c r="F1379" s="171"/>
    </row>
    <row r="1380" spans="4:6" s="132" customFormat="1" ht="12.75">
      <c r="D1380" s="171"/>
      <c r="E1380" s="171"/>
      <c r="F1380" s="171"/>
    </row>
    <row r="1381" spans="4:6" s="132" customFormat="1" ht="12.75">
      <c r="D1381" s="171"/>
      <c r="E1381" s="171"/>
      <c r="F1381" s="171"/>
    </row>
    <row r="1382" spans="4:6" s="132" customFormat="1" ht="12.75">
      <c r="D1382" s="171"/>
      <c r="E1382" s="171"/>
      <c r="F1382" s="171"/>
    </row>
    <row r="1383" spans="4:6" s="132" customFormat="1" ht="12.75">
      <c r="D1383" s="171"/>
      <c r="E1383" s="171"/>
      <c r="F1383" s="171"/>
    </row>
    <row r="1384" spans="4:6" s="132" customFormat="1" ht="12.75">
      <c r="D1384" s="171"/>
      <c r="E1384" s="171"/>
      <c r="F1384" s="171"/>
    </row>
    <row r="1385" spans="4:6" s="132" customFormat="1" ht="12.75">
      <c r="D1385" s="171"/>
      <c r="E1385" s="171"/>
      <c r="F1385" s="171"/>
    </row>
    <row r="1386" spans="4:6" s="132" customFormat="1" ht="12.75">
      <c r="D1386" s="171"/>
      <c r="E1386" s="171"/>
      <c r="F1386" s="171"/>
    </row>
    <row r="1387" spans="4:6" s="132" customFormat="1" ht="12.75">
      <c r="D1387" s="171"/>
      <c r="E1387" s="171"/>
      <c r="F1387" s="171"/>
    </row>
    <row r="1388" spans="4:6" s="132" customFormat="1" ht="12.75">
      <c r="D1388" s="171"/>
      <c r="E1388" s="171"/>
      <c r="F1388" s="171"/>
    </row>
    <row r="1389" spans="4:6" s="132" customFormat="1" ht="12.75">
      <c r="D1389" s="171"/>
      <c r="E1389" s="171"/>
      <c r="F1389" s="171"/>
    </row>
    <row r="1390" spans="4:6" s="132" customFormat="1" ht="12.75">
      <c r="D1390" s="171"/>
      <c r="E1390" s="171"/>
      <c r="F1390" s="171"/>
    </row>
    <row r="1391" spans="4:6" s="132" customFormat="1" ht="12.75">
      <c r="D1391" s="171"/>
      <c r="E1391" s="171"/>
      <c r="F1391" s="171"/>
    </row>
    <row r="1392" spans="4:6" s="132" customFormat="1" ht="12.75">
      <c r="D1392" s="171"/>
      <c r="E1392" s="171"/>
      <c r="F1392" s="171"/>
    </row>
    <row r="1393" spans="4:6" s="132" customFormat="1" ht="12.75">
      <c r="D1393" s="171"/>
      <c r="E1393" s="171"/>
      <c r="F1393" s="171"/>
    </row>
    <row r="1394" spans="4:6" s="132" customFormat="1" ht="12.75">
      <c r="D1394" s="171"/>
      <c r="E1394" s="171"/>
      <c r="F1394" s="171"/>
    </row>
    <row r="1395" spans="4:6" s="132" customFormat="1" ht="12.75">
      <c r="D1395" s="171"/>
      <c r="E1395" s="171"/>
      <c r="F1395" s="171"/>
    </row>
    <row r="1396" spans="4:6" s="132" customFormat="1" ht="12.75">
      <c r="D1396" s="171"/>
      <c r="E1396" s="171"/>
      <c r="F1396" s="171"/>
    </row>
    <row r="1397" spans="4:6" s="132" customFormat="1" ht="12.75">
      <c r="D1397" s="171"/>
      <c r="E1397" s="171"/>
      <c r="F1397" s="171"/>
    </row>
    <row r="1398" spans="4:6" s="132" customFormat="1" ht="12.75">
      <c r="D1398" s="171"/>
      <c r="E1398" s="171"/>
      <c r="F1398" s="171"/>
    </row>
    <row r="1399" spans="4:6" s="132" customFormat="1" ht="12.75">
      <c r="D1399" s="171"/>
      <c r="E1399" s="171"/>
      <c r="F1399" s="171"/>
    </row>
    <row r="1400" spans="4:6" s="132" customFormat="1" ht="12.75">
      <c r="D1400" s="171"/>
      <c r="E1400" s="171"/>
      <c r="F1400" s="171"/>
    </row>
    <row r="1401" spans="4:6" s="132" customFormat="1" ht="12.75">
      <c r="D1401" s="171"/>
      <c r="E1401" s="171"/>
      <c r="F1401" s="171"/>
    </row>
    <row r="1402" spans="4:6" s="132" customFormat="1" ht="12.75">
      <c r="D1402" s="171"/>
      <c r="E1402" s="171"/>
      <c r="F1402" s="171"/>
    </row>
    <row r="1403" spans="4:6" s="132" customFormat="1" ht="12.75">
      <c r="D1403" s="171"/>
      <c r="E1403" s="171"/>
      <c r="F1403" s="171"/>
    </row>
    <row r="1404" spans="4:6" s="132" customFormat="1" ht="12.75">
      <c r="D1404" s="171"/>
      <c r="E1404" s="171"/>
      <c r="F1404" s="171"/>
    </row>
    <row r="1405" spans="4:6" s="132" customFormat="1" ht="12.75">
      <c r="D1405" s="171"/>
      <c r="E1405" s="171"/>
      <c r="F1405" s="171"/>
    </row>
    <row r="1406" spans="4:6" s="132" customFormat="1" ht="12.75">
      <c r="D1406" s="171"/>
      <c r="E1406" s="171"/>
      <c r="F1406" s="171"/>
    </row>
    <row r="1407" spans="4:6" s="132" customFormat="1" ht="12.75">
      <c r="D1407" s="171"/>
      <c r="E1407" s="171"/>
      <c r="F1407" s="171"/>
    </row>
    <row r="1408" spans="4:6" s="132" customFormat="1" ht="12.75">
      <c r="D1408" s="171"/>
      <c r="E1408" s="171"/>
      <c r="F1408" s="171"/>
    </row>
    <row r="1409" spans="4:6" s="132" customFormat="1" ht="12.75">
      <c r="D1409" s="171"/>
      <c r="E1409" s="171"/>
      <c r="F1409" s="171"/>
    </row>
    <row r="1410" spans="4:6" s="132" customFormat="1" ht="12.75">
      <c r="D1410" s="171"/>
      <c r="E1410" s="171"/>
      <c r="F1410" s="171"/>
    </row>
    <row r="1411" spans="4:6" s="132" customFormat="1" ht="12.75">
      <c r="D1411" s="171"/>
      <c r="E1411" s="171"/>
      <c r="F1411" s="171"/>
    </row>
    <row r="1412" spans="4:6" s="132" customFormat="1" ht="12.75">
      <c r="D1412" s="171"/>
      <c r="E1412" s="171"/>
      <c r="F1412" s="171"/>
    </row>
    <row r="1413" spans="4:6" s="132" customFormat="1" ht="12.75">
      <c r="D1413" s="171"/>
      <c r="E1413" s="171"/>
      <c r="F1413" s="171"/>
    </row>
    <row r="1414" spans="4:6" s="132" customFormat="1" ht="12.75">
      <c r="D1414" s="171"/>
      <c r="E1414" s="171"/>
      <c r="F1414" s="171"/>
    </row>
    <row r="1415" spans="4:6" s="132" customFormat="1" ht="12.75">
      <c r="D1415" s="171"/>
      <c r="E1415" s="171"/>
      <c r="F1415" s="171"/>
    </row>
    <row r="1416" spans="4:6" s="132" customFormat="1" ht="12.75">
      <c r="D1416" s="171"/>
      <c r="E1416" s="171"/>
      <c r="F1416" s="171"/>
    </row>
    <row r="1417" spans="4:6" s="132" customFormat="1" ht="12.75">
      <c r="D1417" s="171"/>
      <c r="E1417" s="171"/>
      <c r="F1417" s="171"/>
    </row>
    <row r="1418" spans="4:6" s="132" customFormat="1" ht="12.75">
      <c r="D1418" s="171"/>
      <c r="E1418" s="171"/>
      <c r="F1418" s="171"/>
    </row>
    <row r="1419" spans="4:6" s="132" customFormat="1" ht="12.75">
      <c r="D1419" s="171"/>
      <c r="E1419" s="171"/>
      <c r="F1419" s="171"/>
    </row>
    <row r="1420" spans="4:6" s="132" customFormat="1" ht="12.75">
      <c r="D1420" s="171"/>
      <c r="E1420" s="171"/>
      <c r="F1420" s="171"/>
    </row>
    <row r="1421" spans="4:6" s="132" customFormat="1" ht="12.75">
      <c r="D1421" s="171"/>
      <c r="E1421" s="171"/>
      <c r="F1421" s="171"/>
    </row>
    <row r="1422" spans="4:6" s="132" customFormat="1" ht="12.75">
      <c r="D1422" s="171"/>
      <c r="E1422" s="171"/>
      <c r="F1422" s="171"/>
    </row>
    <row r="1423" spans="4:6" s="132" customFormat="1" ht="12.75">
      <c r="D1423" s="171"/>
      <c r="E1423" s="171"/>
      <c r="F1423" s="171"/>
    </row>
    <row r="1424" spans="4:6" s="132" customFormat="1" ht="12.75">
      <c r="D1424" s="171"/>
      <c r="E1424" s="171"/>
      <c r="F1424" s="171"/>
    </row>
    <row r="1425" spans="4:6" s="132" customFormat="1" ht="12.75">
      <c r="D1425" s="171"/>
      <c r="E1425" s="171"/>
      <c r="F1425" s="171"/>
    </row>
    <row r="1426" spans="4:6" s="132" customFormat="1" ht="12.75">
      <c r="D1426" s="171"/>
      <c r="E1426" s="171"/>
      <c r="F1426" s="171"/>
    </row>
    <row r="1427" spans="4:6" s="132" customFormat="1" ht="12.75">
      <c r="D1427" s="171"/>
      <c r="E1427" s="171"/>
      <c r="F1427" s="171"/>
    </row>
    <row r="1428" spans="4:6" s="132" customFormat="1" ht="12.75">
      <c r="D1428" s="171"/>
      <c r="E1428" s="171"/>
      <c r="F1428" s="171"/>
    </row>
    <row r="1429" spans="4:6" s="132" customFormat="1" ht="12.75">
      <c r="D1429" s="171"/>
      <c r="E1429" s="171"/>
      <c r="F1429" s="171"/>
    </row>
    <row r="1430" spans="4:6" s="132" customFormat="1" ht="12.75">
      <c r="D1430" s="171"/>
      <c r="E1430" s="171"/>
      <c r="F1430" s="171"/>
    </row>
    <row r="1431" spans="4:6" s="132" customFormat="1" ht="12.75">
      <c r="D1431" s="171"/>
      <c r="E1431" s="171"/>
      <c r="F1431" s="171"/>
    </row>
    <row r="1432" spans="4:6" s="132" customFormat="1" ht="12.75">
      <c r="D1432" s="171"/>
      <c r="E1432" s="171"/>
      <c r="F1432" s="171"/>
    </row>
    <row r="1433" spans="4:6" s="132" customFormat="1" ht="12.75">
      <c r="D1433" s="171"/>
      <c r="E1433" s="171"/>
      <c r="F1433" s="171"/>
    </row>
    <row r="1434" spans="4:6" s="132" customFormat="1" ht="12.75">
      <c r="D1434" s="171"/>
      <c r="E1434" s="171"/>
      <c r="F1434" s="171"/>
    </row>
    <row r="1435" spans="4:6" s="132" customFormat="1" ht="12.75">
      <c r="D1435" s="171"/>
      <c r="E1435" s="171"/>
      <c r="F1435" s="171"/>
    </row>
    <row r="1436" spans="4:6" s="132" customFormat="1" ht="12.75">
      <c r="D1436" s="171"/>
      <c r="E1436" s="171"/>
      <c r="F1436" s="171"/>
    </row>
    <row r="1437" spans="4:6" s="132" customFormat="1" ht="12.75">
      <c r="D1437" s="171"/>
      <c r="E1437" s="171"/>
      <c r="F1437" s="171"/>
    </row>
    <row r="1438" spans="4:6" s="132" customFormat="1" ht="12.75">
      <c r="D1438" s="171"/>
      <c r="E1438" s="171"/>
      <c r="F1438" s="171"/>
    </row>
    <row r="1439" spans="4:6" s="132" customFormat="1" ht="12.75">
      <c r="D1439" s="171"/>
      <c r="E1439" s="171"/>
      <c r="F1439" s="171"/>
    </row>
    <row r="1440" spans="4:6" s="132" customFormat="1" ht="12.75">
      <c r="D1440" s="171"/>
      <c r="E1440" s="171"/>
      <c r="F1440" s="171"/>
    </row>
    <row r="1441" spans="4:6" s="132" customFormat="1" ht="12.75">
      <c r="D1441" s="171"/>
      <c r="E1441" s="171"/>
      <c r="F1441" s="171"/>
    </row>
    <row r="1442" spans="4:6" s="132" customFormat="1" ht="12.75">
      <c r="D1442" s="171"/>
      <c r="E1442" s="171"/>
      <c r="F1442" s="171"/>
    </row>
    <row r="1443" spans="4:6" s="132" customFormat="1" ht="12.75">
      <c r="D1443" s="171"/>
      <c r="E1443" s="171"/>
      <c r="F1443" s="171"/>
    </row>
    <row r="1444" spans="4:6" s="132" customFormat="1" ht="12.75">
      <c r="D1444" s="171"/>
      <c r="E1444" s="171"/>
      <c r="F1444" s="171"/>
    </row>
    <row r="1445" spans="4:6" s="132" customFormat="1" ht="12.75">
      <c r="D1445" s="171"/>
      <c r="E1445" s="171"/>
      <c r="F1445" s="171"/>
    </row>
    <row r="1446" spans="4:6" s="132" customFormat="1" ht="12.75">
      <c r="D1446" s="171"/>
      <c r="E1446" s="171"/>
      <c r="F1446" s="171"/>
    </row>
    <row r="1447" spans="4:6" s="132" customFormat="1" ht="12.75">
      <c r="D1447" s="171"/>
      <c r="E1447" s="171"/>
      <c r="F1447" s="171"/>
    </row>
    <row r="1448" spans="4:6" s="132" customFormat="1" ht="12.75">
      <c r="D1448" s="171"/>
      <c r="E1448" s="171"/>
      <c r="F1448" s="171"/>
    </row>
    <row r="1449" spans="4:6" s="132" customFormat="1" ht="12.75">
      <c r="D1449" s="171"/>
      <c r="E1449" s="171"/>
      <c r="F1449" s="171"/>
    </row>
    <row r="1450" spans="4:6" s="132" customFormat="1" ht="12.75">
      <c r="D1450" s="171"/>
      <c r="E1450" s="171"/>
      <c r="F1450" s="171"/>
    </row>
    <row r="1451" spans="4:6" s="132" customFormat="1" ht="12.75">
      <c r="D1451" s="171"/>
      <c r="E1451" s="171"/>
      <c r="F1451" s="171"/>
    </row>
    <row r="1452" spans="4:6" s="132" customFormat="1" ht="12.75">
      <c r="D1452" s="171"/>
      <c r="E1452" s="171"/>
      <c r="F1452" s="171"/>
    </row>
    <row r="1453" spans="4:6" s="132" customFormat="1" ht="12.75">
      <c r="D1453" s="171"/>
      <c r="E1453" s="171"/>
      <c r="F1453" s="171"/>
    </row>
    <row r="1454" spans="4:6" s="132" customFormat="1" ht="12.75">
      <c r="D1454" s="171"/>
      <c r="E1454" s="171"/>
      <c r="F1454" s="171"/>
    </row>
    <row r="1455" spans="4:6" s="132" customFormat="1" ht="12.75">
      <c r="D1455" s="171"/>
      <c r="E1455" s="171"/>
      <c r="F1455" s="171"/>
    </row>
    <row r="1456" spans="4:6" s="132" customFormat="1" ht="12.75">
      <c r="D1456" s="171"/>
      <c r="E1456" s="171"/>
      <c r="F1456" s="171"/>
    </row>
    <row r="1457" spans="4:6" s="132" customFormat="1" ht="12.75">
      <c r="D1457" s="171"/>
      <c r="E1457" s="171"/>
      <c r="F1457" s="171"/>
    </row>
    <row r="1458" spans="4:6" s="132" customFormat="1" ht="12.75">
      <c r="D1458" s="171"/>
      <c r="E1458" s="171"/>
      <c r="F1458" s="171"/>
    </row>
    <row r="1459" spans="4:6" s="132" customFormat="1" ht="12.75">
      <c r="D1459" s="171"/>
      <c r="E1459" s="171"/>
      <c r="F1459" s="171"/>
    </row>
    <row r="1460" spans="4:6" s="132" customFormat="1" ht="12.75">
      <c r="D1460" s="171"/>
      <c r="E1460" s="171"/>
      <c r="F1460" s="171"/>
    </row>
    <row r="1461" spans="4:6" s="132" customFormat="1" ht="12.75">
      <c r="D1461" s="171"/>
      <c r="E1461" s="171"/>
      <c r="F1461" s="171"/>
    </row>
    <row r="1462" spans="4:6" s="132" customFormat="1" ht="12.75">
      <c r="D1462" s="171"/>
      <c r="E1462" s="171"/>
      <c r="F1462" s="171"/>
    </row>
    <row r="1463" spans="4:6" s="132" customFormat="1" ht="12.75">
      <c r="D1463" s="171"/>
      <c r="E1463" s="171"/>
      <c r="F1463" s="171"/>
    </row>
    <row r="1464" spans="4:6" s="132" customFormat="1" ht="12.75">
      <c r="D1464" s="171"/>
      <c r="E1464" s="171"/>
      <c r="F1464" s="171"/>
    </row>
    <row r="1465" spans="4:6" s="132" customFormat="1" ht="12.75">
      <c r="D1465" s="171"/>
      <c r="E1465" s="171"/>
      <c r="F1465" s="171"/>
    </row>
    <row r="1466" spans="4:6" s="132" customFormat="1" ht="12.75">
      <c r="D1466" s="171"/>
      <c r="E1466" s="171"/>
      <c r="F1466" s="171"/>
    </row>
    <row r="1467" spans="4:6" s="132" customFormat="1" ht="12.75">
      <c r="D1467" s="171"/>
      <c r="E1467" s="171"/>
      <c r="F1467" s="171"/>
    </row>
    <row r="1468" spans="4:6" s="132" customFormat="1" ht="12.75">
      <c r="D1468" s="171"/>
      <c r="E1468" s="171"/>
      <c r="F1468" s="171"/>
    </row>
    <row r="1469" spans="4:6" s="132" customFormat="1" ht="12.75">
      <c r="D1469" s="171"/>
      <c r="E1469" s="171"/>
      <c r="F1469" s="171"/>
    </row>
    <row r="1470" spans="4:6" s="132" customFormat="1" ht="12.75">
      <c r="D1470" s="171"/>
      <c r="E1470" s="171"/>
      <c r="F1470" s="171"/>
    </row>
    <row r="1471" spans="4:6" s="132" customFormat="1" ht="12.75">
      <c r="D1471" s="171"/>
      <c r="E1471" s="171"/>
      <c r="F1471" s="171"/>
    </row>
    <row r="1472" spans="4:6" s="132" customFormat="1" ht="12.75">
      <c r="D1472" s="171"/>
      <c r="E1472" s="171"/>
      <c r="F1472" s="171"/>
    </row>
    <row r="1473" spans="4:6" s="132" customFormat="1" ht="12.75">
      <c r="D1473" s="171"/>
      <c r="E1473" s="171"/>
      <c r="F1473" s="171"/>
    </row>
    <row r="1474" spans="4:6" s="132" customFormat="1" ht="12.75">
      <c r="D1474" s="171"/>
      <c r="E1474" s="171"/>
      <c r="F1474" s="171"/>
    </row>
    <row r="1475" spans="4:6" s="132" customFormat="1" ht="12.75">
      <c r="D1475" s="171"/>
      <c r="E1475" s="171"/>
      <c r="F1475" s="171"/>
    </row>
    <row r="1476" spans="4:6" s="132" customFormat="1" ht="12.75">
      <c r="D1476" s="171"/>
      <c r="E1476" s="171"/>
      <c r="F1476" s="171"/>
    </row>
    <row r="1477" spans="4:6" s="132" customFormat="1" ht="12.75">
      <c r="D1477" s="171"/>
      <c r="E1477" s="171"/>
      <c r="F1477" s="171"/>
    </row>
    <row r="1478" spans="4:6" s="132" customFormat="1" ht="12.75">
      <c r="D1478" s="171"/>
      <c r="E1478" s="171"/>
      <c r="F1478" s="171"/>
    </row>
    <row r="1479" spans="4:6" s="132" customFormat="1" ht="12.75">
      <c r="D1479" s="171"/>
      <c r="E1479" s="171"/>
      <c r="F1479" s="171"/>
    </row>
    <row r="1480" spans="4:6" s="132" customFormat="1" ht="12.75">
      <c r="D1480" s="171"/>
      <c r="E1480" s="171"/>
      <c r="F1480" s="171"/>
    </row>
    <row r="1481" spans="4:6" s="132" customFormat="1" ht="12.75">
      <c r="D1481" s="171"/>
      <c r="E1481" s="171"/>
      <c r="F1481" s="171"/>
    </row>
    <row r="1482" spans="4:6" s="132" customFormat="1" ht="12.75">
      <c r="D1482" s="171"/>
      <c r="E1482" s="171"/>
      <c r="F1482" s="171"/>
    </row>
    <row r="1483" spans="4:6" s="132" customFormat="1" ht="12.75">
      <c r="D1483" s="171"/>
      <c r="E1483" s="171"/>
      <c r="F1483" s="171"/>
    </row>
    <row r="1484" spans="4:6" s="132" customFormat="1" ht="12.75">
      <c r="D1484" s="171"/>
      <c r="E1484" s="171"/>
      <c r="F1484" s="171"/>
    </row>
    <row r="1485" spans="4:6" s="132" customFormat="1" ht="12.75">
      <c r="D1485" s="171"/>
      <c r="E1485" s="171"/>
      <c r="F1485" s="171"/>
    </row>
    <row r="1486" spans="4:6" s="132" customFormat="1" ht="12.75">
      <c r="D1486" s="171"/>
      <c r="E1486" s="171"/>
      <c r="F1486" s="171"/>
    </row>
    <row r="1487" spans="4:6" s="132" customFormat="1" ht="12.75">
      <c r="D1487" s="171"/>
      <c r="E1487" s="171"/>
      <c r="F1487" s="171"/>
    </row>
    <row r="1488" spans="4:6" s="132" customFormat="1" ht="12.75">
      <c r="D1488" s="171"/>
      <c r="E1488" s="171"/>
      <c r="F1488" s="171"/>
    </row>
    <row r="1489" spans="4:6" s="132" customFormat="1" ht="12.75">
      <c r="D1489" s="171"/>
      <c r="E1489" s="171"/>
      <c r="F1489" s="171"/>
    </row>
    <row r="1490" spans="4:6" s="132" customFormat="1" ht="12.75">
      <c r="D1490" s="171"/>
      <c r="E1490" s="171"/>
      <c r="F1490" s="171"/>
    </row>
    <row r="1491" spans="4:6" s="132" customFormat="1" ht="12.75">
      <c r="D1491" s="171"/>
      <c r="E1491" s="171"/>
      <c r="F1491" s="171"/>
    </row>
    <row r="1492" spans="4:6" s="132" customFormat="1" ht="12.75">
      <c r="D1492" s="171"/>
      <c r="E1492" s="171"/>
      <c r="F1492" s="171"/>
    </row>
    <row r="1493" spans="4:6" s="132" customFormat="1" ht="12.75">
      <c r="D1493" s="171"/>
      <c r="E1493" s="171"/>
      <c r="F1493" s="171"/>
    </row>
    <row r="1494" spans="4:6" s="132" customFormat="1" ht="12.75">
      <c r="D1494" s="171"/>
      <c r="E1494" s="171"/>
      <c r="F1494" s="171"/>
    </row>
    <row r="1495" spans="4:6" s="132" customFormat="1" ht="12.75">
      <c r="D1495" s="171"/>
      <c r="E1495" s="171"/>
      <c r="F1495" s="171"/>
    </row>
    <row r="1496" spans="4:6" s="132" customFormat="1" ht="12.75">
      <c r="D1496" s="171"/>
      <c r="E1496" s="171"/>
      <c r="F1496" s="171"/>
    </row>
    <row r="1497" spans="4:6" s="132" customFormat="1" ht="12.75">
      <c r="D1497" s="171"/>
      <c r="E1497" s="171"/>
      <c r="F1497" s="171"/>
    </row>
    <row r="1498" spans="4:6" s="132" customFormat="1" ht="12.75">
      <c r="D1498" s="171"/>
      <c r="E1498" s="171"/>
      <c r="F1498" s="171"/>
    </row>
    <row r="1499" spans="4:6" s="132" customFormat="1" ht="12.75">
      <c r="D1499" s="171"/>
      <c r="E1499" s="171"/>
      <c r="F1499" s="171"/>
    </row>
    <row r="1500" spans="4:6" s="132" customFormat="1" ht="12.75">
      <c r="D1500" s="171"/>
      <c r="E1500" s="171"/>
      <c r="F1500" s="171"/>
    </row>
    <row r="1501" spans="4:6" s="132" customFormat="1" ht="12.75">
      <c r="D1501" s="171"/>
      <c r="E1501" s="171"/>
      <c r="F1501" s="171"/>
    </row>
    <row r="1502" spans="4:6" s="132" customFormat="1" ht="12.75">
      <c r="D1502" s="171"/>
      <c r="E1502" s="171"/>
      <c r="F1502" s="171"/>
    </row>
    <row r="1503" spans="4:6" s="132" customFormat="1" ht="12.75">
      <c r="D1503" s="171"/>
      <c r="E1503" s="171"/>
      <c r="F1503" s="171"/>
    </row>
    <row r="1504" spans="4:6" s="132" customFormat="1" ht="12.75">
      <c r="D1504" s="171"/>
      <c r="E1504" s="171"/>
      <c r="F1504" s="171"/>
    </row>
    <row r="1505" spans="4:6" s="132" customFormat="1" ht="12.75">
      <c r="D1505" s="171"/>
      <c r="E1505" s="171"/>
      <c r="F1505" s="171"/>
    </row>
    <row r="1506" spans="4:6" s="132" customFormat="1" ht="12.75">
      <c r="D1506" s="171"/>
      <c r="E1506" s="171"/>
      <c r="F1506" s="171"/>
    </row>
    <row r="1507" spans="4:6" s="132" customFormat="1" ht="12.75">
      <c r="D1507" s="171"/>
      <c r="E1507" s="171"/>
      <c r="F1507" s="171"/>
    </row>
    <row r="1508" spans="4:6" s="132" customFormat="1" ht="12.75">
      <c r="D1508" s="171"/>
      <c r="E1508" s="171"/>
      <c r="F1508" s="171"/>
    </row>
    <row r="1509" spans="4:6" s="132" customFormat="1" ht="12.75">
      <c r="D1509" s="171"/>
      <c r="E1509" s="171"/>
      <c r="F1509" s="171"/>
    </row>
    <row r="1510" spans="4:6" s="132" customFormat="1" ht="12.75">
      <c r="D1510" s="171"/>
      <c r="E1510" s="171"/>
      <c r="F1510" s="171"/>
    </row>
    <row r="1511" spans="4:6" s="132" customFormat="1" ht="12.75">
      <c r="D1511" s="171"/>
      <c r="E1511" s="171"/>
      <c r="F1511" s="171"/>
    </row>
    <row r="1512" spans="4:6" s="132" customFormat="1" ht="12.75">
      <c r="D1512" s="171"/>
      <c r="E1512" s="171"/>
      <c r="F1512" s="171"/>
    </row>
    <row r="1513" spans="4:6" s="132" customFormat="1" ht="12.75">
      <c r="D1513" s="171"/>
      <c r="E1513" s="171"/>
      <c r="F1513" s="171"/>
    </row>
    <row r="1514" spans="4:6" s="132" customFormat="1" ht="12.75">
      <c r="D1514" s="171"/>
      <c r="E1514" s="171"/>
      <c r="F1514" s="171"/>
    </row>
    <row r="1515" spans="4:6" s="132" customFormat="1" ht="12.75">
      <c r="D1515" s="171"/>
      <c r="E1515" s="171"/>
      <c r="F1515" s="171"/>
    </row>
    <row r="1516" spans="4:6" s="132" customFormat="1" ht="12.75">
      <c r="D1516" s="171"/>
      <c r="E1516" s="171"/>
      <c r="F1516" s="171"/>
    </row>
    <row r="1517" spans="4:6" s="132" customFormat="1" ht="12.75">
      <c r="D1517" s="171"/>
      <c r="E1517" s="171"/>
      <c r="F1517" s="171"/>
    </row>
    <row r="1518" spans="4:6" s="132" customFormat="1" ht="12.75">
      <c r="D1518" s="171"/>
      <c r="E1518" s="171"/>
      <c r="F1518" s="171"/>
    </row>
    <row r="1519" spans="4:6" s="132" customFormat="1" ht="12.75">
      <c r="D1519" s="171"/>
      <c r="E1519" s="171"/>
      <c r="F1519" s="171"/>
    </row>
    <row r="1520" spans="4:6" s="132" customFormat="1" ht="12.75">
      <c r="D1520" s="171"/>
      <c r="E1520" s="171"/>
      <c r="F1520" s="171"/>
    </row>
    <row r="1521" spans="4:6" s="132" customFormat="1" ht="12.75">
      <c r="D1521" s="171"/>
      <c r="E1521" s="171"/>
      <c r="F1521" s="171"/>
    </row>
    <row r="1522" spans="4:6" s="132" customFormat="1" ht="12.75">
      <c r="D1522" s="171"/>
      <c r="E1522" s="171"/>
      <c r="F1522" s="171"/>
    </row>
    <row r="1523" spans="4:6" s="132" customFormat="1" ht="12.75">
      <c r="D1523" s="171"/>
      <c r="E1523" s="171"/>
      <c r="F1523" s="171"/>
    </row>
    <row r="1524" spans="4:6" s="132" customFormat="1" ht="12.75">
      <c r="D1524" s="171"/>
      <c r="E1524" s="171"/>
      <c r="F1524" s="171"/>
    </row>
    <row r="1525" spans="4:6" s="132" customFormat="1" ht="12.75">
      <c r="D1525" s="171"/>
      <c r="E1525" s="171"/>
      <c r="F1525" s="171"/>
    </row>
    <row r="1526" spans="4:6" s="132" customFormat="1" ht="12.75">
      <c r="D1526" s="171"/>
      <c r="E1526" s="171"/>
      <c r="F1526" s="171"/>
    </row>
    <row r="1527" spans="4:6" s="132" customFormat="1" ht="12.75">
      <c r="D1527" s="171"/>
      <c r="E1527" s="171"/>
      <c r="F1527" s="171"/>
    </row>
    <row r="1528" spans="4:6" s="132" customFormat="1" ht="12.75">
      <c r="D1528" s="171"/>
      <c r="E1528" s="171"/>
      <c r="F1528" s="171"/>
    </row>
    <row r="1529" spans="4:6" s="132" customFormat="1" ht="12.75">
      <c r="D1529" s="171"/>
      <c r="E1529" s="171"/>
      <c r="F1529" s="171"/>
    </row>
    <row r="1530" spans="4:6" s="132" customFormat="1" ht="12.75">
      <c r="D1530" s="171"/>
      <c r="E1530" s="171"/>
      <c r="F1530" s="171"/>
    </row>
    <row r="1531" spans="4:6" s="132" customFormat="1" ht="12.75">
      <c r="D1531" s="171"/>
      <c r="E1531" s="171"/>
      <c r="F1531" s="171"/>
    </row>
    <row r="1532" spans="4:6" s="132" customFormat="1" ht="12.75">
      <c r="D1532" s="171"/>
      <c r="E1532" s="171"/>
      <c r="F1532" s="171"/>
    </row>
    <row r="1533" spans="4:6" s="132" customFormat="1" ht="12.75">
      <c r="D1533" s="171"/>
      <c r="E1533" s="171"/>
      <c r="F1533" s="171"/>
    </row>
    <row r="1534" spans="4:6" s="132" customFormat="1" ht="12.75">
      <c r="D1534" s="171"/>
      <c r="E1534" s="171"/>
      <c r="F1534" s="171"/>
    </row>
    <row r="1535" spans="4:6" s="132" customFormat="1" ht="12.75">
      <c r="D1535" s="171"/>
      <c r="E1535" s="171"/>
      <c r="F1535" s="171"/>
    </row>
    <row r="1536" spans="4:6" s="132" customFormat="1" ht="12.75">
      <c r="D1536" s="171"/>
      <c r="E1536" s="171"/>
      <c r="F1536" s="171"/>
    </row>
    <row r="1537" spans="4:6" s="132" customFormat="1" ht="12.75">
      <c r="D1537" s="171"/>
      <c r="E1537" s="171"/>
      <c r="F1537" s="171"/>
    </row>
    <row r="1538" spans="4:6" s="132" customFormat="1" ht="12.75">
      <c r="D1538" s="171"/>
      <c r="E1538" s="171"/>
      <c r="F1538" s="171"/>
    </row>
    <row r="1539" spans="4:6" s="132" customFormat="1" ht="12.75">
      <c r="D1539" s="171"/>
      <c r="E1539" s="171"/>
      <c r="F1539" s="171"/>
    </row>
    <row r="1540" spans="4:6" s="132" customFormat="1" ht="12.75">
      <c r="D1540" s="171"/>
      <c r="E1540" s="171"/>
      <c r="F1540" s="171"/>
    </row>
    <row r="1541" spans="4:6" s="132" customFormat="1" ht="12.75">
      <c r="D1541" s="171"/>
      <c r="E1541" s="171"/>
      <c r="F1541" s="171"/>
    </row>
    <row r="1542" spans="4:6" s="132" customFormat="1" ht="12.75">
      <c r="D1542" s="171"/>
      <c r="E1542" s="171"/>
      <c r="F1542" s="171"/>
    </row>
    <row r="1543" spans="4:6" s="132" customFormat="1" ht="12.75">
      <c r="D1543" s="171"/>
      <c r="E1543" s="171"/>
      <c r="F1543" s="171"/>
    </row>
    <row r="1544" spans="4:6" s="132" customFormat="1" ht="12.75">
      <c r="D1544" s="171"/>
      <c r="E1544" s="171"/>
      <c r="F1544" s="171"/>
    </row>
    <row r="1545" spans="4:6" s="132" customFormat="1" ht="12.75">
      <c r="D1545" s="171"/>
      <c r="E1545" s="171"/>
      <c r="F1545" s="171"/>
    </row>
    <row r="1546" spans="4:6" s="132" customFormat="1" ht="12.75">
      <c r="D1546" s="171"/>
      <c r="E1546" s="171"/>
      <c r="F1546" s="171"/>
    </row>
    <row r="1547" spans="4:6" s="132" customFormat="1" ht="12.75">
      <c r="D1547" s="171"/>
      <c r="E1547" s="171"/>
      <c r="F1547" s="171"/>
    </row>
    <row r="1548" spans="4:6" s="132" customFormat="1" ht="12.75">
      <c r="D1548" s="171"/>
      <c r="E1548" s="171"/>
      <c r="F1548" s="171"/>
    </row>
    <row r="1549" spans="4:6" s="132" customFormat="1" ht="12.75">
      <c r="D1549" s="171"/>
      <c r="E1549" s="171"/>
      <c r="F1549" s="171"/>
    </row>
    <row r="1550" spans="4:6" s="132" customFormat="1" ht="12.75">
      <c r="D1550" s="171"/>
      <c r="E1550" s="171"/>
      <c r="F1550" s="171"/>
    </row>
    <row r="1551" spans="4:6" s="132" customFormat="1" ht="12.75">
      <c r="D1551" s="171"/>
      <c r="E1551" s="171"/>
      <c r="F1551" s="171"/>
    </row>
    <row r="1552" spans="4:6" s="132" customFormat="1" ht="12.75">
      <c r="D1552" s="171"/>
      <c r="E1552" s="171"/>
      <c r="F1552" s="171"/>
    </row>
    <row r="1553" spans="4:6" s="132" customFormat="1" ht="12.75">
      <c r="D1553" s="171"/>
      <c r="E1553" s="171"/>
      <c r="F1553" s="171"/>
    </row>
    <row r="1554" spans="4:6" s="132" customFormat="1" ht="12.75">
      <c r="D1554" s="171"/>
      <c r="E1554" s="171"/>
      <c r="F1554" s="171"/>
    </row>
    <row r="1555" spans="4:6" s="132" customFormat="1" ht="12.75">
      <c r="D1555" s="171"/>
      <c r="E1555" s="171"/>
      <c r="F1555" s="171"/>
    </row>
    <row r="1556" spans="4:6" s="132" customFormat="1" ht="12.75">
      <c r="D1556" s="171"/>
      <c r="E1556" s="171"/>
      <c r="F1556" s="171"/>
    </row>
    <row r="1557" spans="4:6" s="132" customFormat="1" ht="12.75">
      <c r="D1557" s="171"/>
      <c r="E1557" s="171"/>
      <c r="F1557" s="171"/>
    </row>
    <row r="1558" spans="4:6" s="132" customFormat="1" ht="12.75">
      <c r="D1558" s="171"/>
      <c r="E1558" s="171"/>
      <c r="F1558" s="171"/>
    </row>
    <row r="1559" spans="4:6" s="132" customFormat="1" ht="12.75">
      <c r="D1559" s="171"/>
      <c r="E1559" s="171"/>
      <c r="F1559" s="171"/>
    </row>
    <row r="1560" spans="4:6" s="132" customFormat="1" ht="12.75">
      <c r="D1560" s="171"/>
      <c r="E1560" s="171"/>
      <c r="F1560" s="171"/>
    </row>
    <row r="1561" spans="4:6" s="132" customFormat="1" ht="12.75">
      <c r="D1561" s="171"/>
      <c r="E1561" s="171"/>
      <c r="F1561" s="171"/>
    </row>
    <row r="1562" spans="4:6" s="132" customFormat="1" ht="12.75">
      <c r="D1562" s="171"/>
      <c r="E1562" s="171"/>
      <c r="F1562" s="171"/>
    </row>
    <row r="1563" spans="4:6" s="132" customFormat="1" ht="12.75">
      <c r="D1563" s="171"/>
      <c r="E1563" s="171"/>
      <c r="F1563" s="171"/>
    </row>
    <row r="1564" spans="4:6" s="132" customFormat="1" ht="12.75">
      <c r="D1564" s="171"/>
      <c r="E1564" s="171"/>
      <c r="F1564" s="171"/>
    </row>
    <row r="1565" spans="4:6" s="132" customFormat="1" ht="12.75">
      <c r="D1565" s="171"/>
      <c r="E1565" s="171"/>
      <c r="F1565" s="171"/>
    </row>
    <row r="1566" spans="4:6" s="132" customFormat="1" ht="12.75">
      <c r="D1566" s="171"/>
      <c r="E1566" s="171"/>
      <c r="F1566" s="171"/>
    </row>
    <row r="1567" spans="4:6" s="132" customFormat="1" ht="12.75">
      <c r="D1567" s="171"/>
      <c r="E1567" s="171"/>
      <c r="F1567" s="171"/>
    </row>
    <row r="1568" spans="4:6" s="132" customFormat="1" ht="12.75">
      <c r="D1568" s="171"/>
      <c r="E1568" s="171"/>
      <c r="F1568" s="171"/>
    </row>
    <row r="1569" spans="4:6" s="132" customFormat="1" ht="12.75">
      <c r="D1569" s="171"/>
      <c r="E1569" s="171"/>
      <c r="F1569" s="171"/>
    </row>
    <row r="1570" spans="4:6" s="132" customFormat="1" ht="12.75">
      <c r="D1570" s="171"/>
      <c r="E1570" s="171"/>
      <c r="F1570" s="171"/>
    </row>
    <row r="1571" spans="4:6" s="132" customFormat="1" ht="12.75">
      <c r="D1571" s="171"/>
      <c r="E1571" s="171"/>
      <c r="F1571" s="171"/>
    </row>
    <row r="1572" spans="4:6" s="132" customFormat="1" ht="12.75">
      <c r="D1572" s="171"/>
      <c r="E1572" s="171"/>
      <c r="F1572" s="171"/>
    </row>
    <row r="1573" spans="4:6" s="132" customFormat="1" ht="12.75">
      <c r="D1573" s="171"/>
      <c r="E1573" s="171"/>
      <c r="F1573" s="171"/>
    </row>
    <row r="1574" spans="4:6" s="132" customFormat="1" ht="12.75">
      <c r="D1574" s="171"/>
      <c r="E1574" s="171"/>
      <c r="F1574" s="171"/>
    </row>
    <row r="1575" spans="4:6" s="132" customFormat="1" ht="12.75">
      <c r="D1575" s="171"/>
      <c r="E1575" s="171"/>
      <c r="F1575" s="171"/>
    </row>
    <row r="1576" spans="4:6" s="132" customFormat="1" ht="12.75">
      <c r="D1576" s="171"/>
      <c r="E1576" s="171"/>
      <c r="F1576" s="171"/>
    </row>
    <row r="1577" spans="4:6" s="132" customFormat="1" ht="12.75">
      <c r="D1577" s="171"/>
      <c r="E1577" s="171"/>
      <c r="F1577" s="171"/>
    </row>
    <row r="1578" spans="4:6" s="132" customFormat="1" ht="12.75">
      <c r="D1578" s="171"/>
      <c r="E1578" s="171"/>
      <c r="F1578" s="171"/>
    </row>
    <row r="1579" spans="4:6" s="132" customFormat="1" ht="12.75">
      <c r="D1579" s="171"/>
      <c r="E1579" s="171"/>
      <c r="F1579" s="171"/>
    </row>
    <row r="1580" spans="4:6" s="132" customFormat="1" ht="12.75">
      <c r="D1580" s="171"/>
      <c r="E1580" s="171"/>
      <c r="F1580" s="171"/>
    </row>
    <row r="1581" spans="4:6" s="132" customFormat="1" ht="12.75">
      <c r="D1581" s="171"/>
      <c r="E1581" s="171"/>
      <c r="F1581" s="171"/>
    </row>
    <row r="1582" spans="4:6" s="132" customFormat="1" ht="12.75">
      <c r="D1582" s="171"/>
      <c r="E1582" s="171"/>
      <c r="F1582" s="171"/>
    </row>
    <row r="1583" spans="4:6" s="132" customFormat="1" ht="12.75">
      <c r="D1583" s="171"/>
      <c r="E1583" s="171"/>
      <c r="F1583" s="171"/>
    </row>
    <row r="1584" spans="4:6" s="132" customFormat="1" ht="12.75">
      <c r="D1584" s="171"/>
      <c r="E1584" s="171"/>
      <c r="F1584" s="171"/>
    </row>
    <row r="1585" spans="4:6" s="132" customFormat="1" ht="12.75">
      <c r="D1585" s="171"/>
      <c r="E1585" s="171"/>
      <c r="F1585" s="171"/>
    </row>
    <row r="1586" spans="4:6" s="132" customFormat="1" ht="12.75">
      <c r="D1586" s="171"/>
      <c r="E1586" s="171"/>
      <c r="F1586" s="171"/>
    </row>
    <row r="1587" spans="4:6" s="132" customFormat="1" ht="12.75">
      <c r="D1587" s="171"/>
      <c r="E1587" s="171"/>
      <c r="F1587" s="171"/>
    </row>
    <row r="1588" spans="4:6" s="132" customFormat="1" ht="12.75">
      <c r="D1588" s="171"/>
      <c r="E1588" s="171"/>
      <c r="F1588" s="171"/>
    </row>
    <row r="1589" spans="4:6" s="132" customFormat="1" ht="12.75">
      <c r="D1589" s="171"/>
      <c r="E1589" s="171"/>
      <c r="F1589" s="171"/>
    </row>
    <row r="1590" spans="4:6" s="132" customFormat="1" ht="12.75">
      <c r="D1590" s="171"/>
      <c r="E1590" s="171"/>
      <c r="F1590" s="171"/>
    </row>
    <row r="1591" spans="4:6" s="132" customFormat="1" ht="12.75">
      <c r="D1591" s="171"/>
      <c r="E1591" s="171"/>
      <c r="F1591" s="171"/>
    </row>
    <row r="1592" spans="4:6" s="132" customFormat="1" ht="12.75">
      <c r="D1592" s="171"/>
      <c r="E1592" s="171"/>
      <c r="F1592" s="171"/>
    </row>
    <row r="1593" spans="4:6" s="132" customFormat="1" ht="12.75">
      <c r="D1593" s="171"/>
      <c r="E1593" s="171"/>
      <c r="F1593" s="171"/>
    </row>
    <row r="1594" spans="4:6" s="132" customFormat="1" ht="12.75">
      <c r="D1594" s="171"/>
      <c r="E1594" s="171"/>
      <c r="F1594" s="171"/>
    </row>
    <row r="1595" spans="4:6" s="132" customFormat="1" ht="12.75">
      <c r="D1595" s="171"/>
      <c r="E1595" s="171"/>
      <c r="F1595" s="171"/>
    </row>
    <row r="1596" spans="4:6" s="132" customFormat="1" ht="12.75">
      <c r="D1596" s="171"/>
      <c r="E1596" s="171"/>
      <c r="F1596" s="171"/>
    </row>
    <row r="1597" spans="4:6" s="132" customFormat="1" ht="12.75">
      <c r="D1597" s="171"/>
      <c r="E1597" s="171"/>
      <c r="F1597" s="171"/>
    </row>
    <row r="1598" spans="4:6" s="132" customFormat="1" ht="12.75">
      <c r="D1598" s="171"/>
      <c r="E1598" s="171"/>
      <c r="F1598" s="171"/>
    </row>
    <row r="1599" spans="4:6" s="132" customFormat="1" ht="12.75">
      <c r="D1599" s="171"/>
      <c r="E1599" s="171"/>
      <c r="F1599" s="171"/>
    </row>
    <row r="1600" spans="4:6" s="132" customFormat="1" ht="12.75">
      <c r="D1600" s="171"/>
      <c r="E1600" s="171"/>
      <c r="F1600" s="171"/>
    </row>
    <row r="1601" spans="4:6" s="132" customFormat="1" ht="12.75">
      <c r="D1601" s="171"/>
      <c r="E1601" s="171"/>
      <c r="F1601" s="171"/>
    </row>
    <row r="1602" spans="4:6" s="132" customFormat="1" ht="12.75">
      <c r="D1602" s="171"/>
      <c r="E1602" s="171"/>
      <c r="F1602" s="171"/>
    </row>
    <row r="1603" spans="4:6" s="132" customFormat="1" ht="12.75">
      <c r="D1603" s="171"/>
      <c r="E1603" s="171"/>
      <c r="F1603" s="171"/>
    </row>
    <row r="1604" spans="4:6" s="132" customFormat="1" ht="12.75">
      <c r="D1604" s="171"/>
      <c r="E1604" s="171"/>
      <c r="F1604" s="171"/>
    </row>
    <row r="1605" spans="4:6" s="132" customFormat="1" ht="12.75">
      <c r="D1605" s="171"/>
      <c r="E1605" s="171"/>
      <c r="F1605" s="171"/>
    </row>
    <row r="1606" spans="4:6" s="132" customFormat="1" ht="12.75">
      <c r="D1606" s="171"/>
      <c r="E1606" s="171"/>
      <c r="F1606" s="171"/>
    </row>
    <row r="1607" spans="4:6" s="132" customFormat="1" ht="12.75">
      <c r="D1607" s="171"/>
      <c r="E1607" s="171"/>
      <c r="F1607" s="171"/>
    </row>
    <row r="1608" spans="4:6" s="132" customFormat="1" ht="12.75">
      <c r="D1608" s="171"/>
      <c r="E1608" s="171"/>
      <c r="F1608" s="171"/>
    </row>
    <row r="1609" spans="4:6" s="132" customFormat="1" ht="12.75">
      <c r="D1609" s="171"/>
      <c r="E1609" s="171"/>
      <c r="F1609" s="171"/>
    </row>
    <row r="1610" spans="4:6" s="132" customFormat="1" ht="12.75">
      <c r="D1610" s="171"/>
      <c r="E1610" s="171"/>
      <c r="F1610" s="171"/>
    </row>
    <row r="1611" spans="4:6" s="132" customFormat="1" ht="12.75">
      <c r="D1611" s="171"/>
      <c r="E1611" s="171"/>
      <c r="F1611" s="171"/>
    </row>
    <row r="1612" spans="4:6" s="132" customFormat="1" ht="12.75">
      <c r="D1612" s="171"/>
      <c r="E1612" s="171"/>
      <c r="F1612" s="171"/>
    </row>
    <row r="1613" spans="4:6" s="132" customFormat="1" ht="12.75">
      <c r="D1613" s="171"/>
      <c r="E1613" s="171"/>
      <c r="F1613" s="171"/>
    </row>
    <row r="1614" spans="4:6" s="132" customFormat="1" ht="12.75">
      <c r="D1614" s="171"/>
      <c r="E1614" s="171"/>
      <c r="F1614" s="171"/>
    </row>
    <row r="1615" spans="4:6" s="132" customFormat="1" ht="12.75">
      <c r="D1615" s="171"/>
      <c r="E1615" s="171"/>
      <c r="F1615" s="171"/>
    </row>
    <row r="1616" spans="4:6" s="132" customFormat="1" ht="12.75">
      <c r="D1616" s="171"/>
      <c r="E1616" s="171"/>
      <c r="F1616" s="171"/>
    </row>
    <row r="1617" spans="4:6" s="132" customFormat="1" ht="12.75">
      <c r="D1617" s="171"/>
      <c r="E1617" s="171"/>
      <c r="F1617" s="171"/>
    </row>
    <row r="1618" spans="4:6" s="132" customFormat="1" ht="12.75">
      <c r="D1618" s="171"/>
      <c r="E1618" s="171"/>
      <c r="F1618" s="171"/>
    </row>
    <row r="1619" spans="4:6" s="132" customFormat="1" ht="12.75">
      <c r="D1619" s="171"/>
      <c r="E1619" s="171"/>
      <c r="F1619" s="171"/>
    </row>
    <row r="1620" spans="4:6" s="132" customFormat="1" ht="12.75">
      <c r="D1620" s="171"/>
      <c r="E1620" s="171"/>
      <c r="F1620" s="171"/>
    </row>
    <row r="1621" spans="4:6" s="132" customFormat="1" ht="12.75">
      <c r="D1621" s="171"/>
      <c r="E1621" s="171"/>
      <c r="F1621" s="171"/>
    </row>
    <row r="1622" spans="4:6" s="132" customFormat="1" ht="12.75">
      <c r="D1622" s="171"/>
      <c r="E1622" s="171"/>
      <c r="F1622" s="171"/>
    </row>
    <row r="1623" spans="4:6" s="132" customFormat="1" ht="12.75">
      <c r="D1623" s="171"/>
      <c r="E1623" s="171"/>
      <c r="F1623" s="171"/>
    </row>
    <row r="1624" spans="4:6" s="132" customFormat="1" ht="12.75">
      <c r="D1624" s="171"/>
      <c r="E1624" s="171"/>
      <c r="F1624" s="171"/>
    </row>
    <row r="1625" spans="4:6" s="132" customFormat="1" ht="12.75">
      <c r="D1625" s="171"/>
      <c r="E1625" s="171"/>
      <c r="F1625" s="171"/>
    </row>
    <row r="1626" spans="4:6" s="132" customFormat="1" ht="12.75">
      <c r="D1626" s="171"/>
      <c r="E1626" s="171"/>
      <c r="F1626" s="171"/>
    </row>
    <row r="1627" spans="4:6" s="132" customFormat="1" ht="12.75">
      <c r="D1627" s="171"/>
      <c r="E1627" s="171"/>
      <c r="F1627" s="171"/>
    </row>
    <row r="1628" spans="4:6" s="132" customFormat="1" ht="12.75">
      <c r="D1628" s="171"/>
      <c r="E1628" s="171"/>
      <c r="F1628" s="171"/>
    </row>
    <row r="1629" spans="4:6" s="132" customFormat="1" ht="12.75">
      <c r="D1629" s="171"/>
      <c r="E1629" s="171"/>
      <c r="F1629" s="171"/>
    </row>
    <row r="1630" spans="4:6" s="132" customFormat="1" ht="12.75">
      <c r="D1630" s="171"/>
      <c r="E1630" s="171"/>
      <c r="F1630" s="171"/>
    </row>
    <row r="1631" spans="4:6" s="132" customFormat="1" ht="12.75">
      <c r="D1631" s="171"/>
      <c r="E1631" s="171"/>
      <c r="F1631" s="171"/>
    </row>
    <row r="1632" spans="4:6" s="132" customFormat="1" ht="12.75">
      <c r="D1632" s="171"/>
      <c r="E1632" s="171"/>
      <c r="F1632" s="171"/>
    </row>
    <row r="1633" spans="4:6" s="132" customFormat="1" ht="12.75">
      <c r="D1633" s="171"/>
      <c r="E1633" s="171"/>
      <c r="F1633" s="171"/>
    </row>
    <row r="1634" spans="4:6" s="132" customFormat="1" ht="12.75">
      <c r="D1634" s="171"/>
      <c r="E1634" s="171"/>
      <c r="F1634" s="171"/>
    </row>
    <row r="1635" spans="4:6" s="132" customFormat="1" ht="12.75">
      <c r="D1635" s="171"/>
      <c r="E1635" s="171"/>
      <c r="F1635" s="171"/>
    </row>
    <row r="1636" spans="4:6" s="132" customFormat="1" ht="12.75">
      <c r="D1636" s="171"/>
      <c r="E1636" s="171"/>
      <c r="F1636" s="171"/>
    </row>
    <row r="1637" spans="4:6" s="132" customFormat="1" ht="12.75">
      <c r="D1637" s="171"/>
      <c r="E1637" s="171"/>
      <c r="F1637" s="171"/>
    </row>
    <row r="1638" spans="4:6" s="132" customFormat="1" ht="12.75">
      <c r="D1638" s="171"/>
      <c r="E1638" s="171"/>
      <c r="F1638" s="171"/>
    </row>
    <row r="1639" spans="4:6" s="132" customFormat="1" ht="12.75">
      <c r="D1639" s="171"/>
      <c r="E1639" s="171"/>
      <c r="F1639" s="171"/>
    </row>
    <row r="1640" spans="4:6" s="132" customFormat="1" ht="12.75">
      <c r="D1640" s="171"/>
      <c r="E1640" s="171"/>
      <c r="F1640" s="171"/>
    </row>
    <row r="1641" spans="4:6" s="132" customFormat="1" ht="12.75">
      <c r="D1641" s="171"/>
      <c r="E1641" s="171"/>
      <c r="F1641" s="171"/>
    </row>
    <row r="1642" spans="4:6" s="132" customFormat="1" ht="12.75">
      <c r="D1642" s="171"/>
      <c r="E1642" s="171"/>
      <c r="F1642" s="171"/>
    </row>
    <row r="1643" spans="4:6" s="132" customFormat="1" ht="12.75">
      <c r="D1643" s="171"/>
      <c r="E1643" s="171"/>
      <c r="F1643" s="171"/>
    </row>
    <row r="1644" spans="4:6" s="132" customFormat="1" ht="12.75">
      <c r="D1644" s="171"/>
      <c r="E1644" s="171"/>
      <c r="F1644" s="171"/>
    </row>
    <row r="1645" spans="4:6" s="132" customFormat="1" ht="12.75">
      <c r="D1645" s="171"/>
      <c r="E1645" s="171"/>
      <c r="F1645" s="171"/>
    </row>
    <row r="1646" spans="4:6" s="132" customFormat="1" ht="12.75">
      <c r="D1646" s="171"/>
      <c r="E1646" s="171"/>
      <c r="F1646" s="171"/>
    </row>
    <row r="1647" spans="4:6" s="132" customFormat="1" ht="12.75">
      <c r="D1647" s="171"/>
      <c r="E1647" s="171"/>
      <c r="F1647" s="171"/>
    </row>
    <row r="1648" spans="4:6" s="132" customFormat="1" ht="12.75">
      <c r="D1648" s="171"/>
      <c r="E1648" s="171"/>
      <c r="F1648" s="171"/>
    </row>
    <row r="1649" spans="4:6" s="132" customFormat="1" ht="12.75">
      <c r="D1649" s="171"/>
      <c r="E1649" s="171"/>
      <c r="F1649" s="171"/>
    </row>
    <row r="1650" spans="4:6" s="132" customFormat="1" ht="12.75">
      <c r="D1650" s="171"/>
      <c r="E1650" s="171"/>
      <c r="F1650" s="171"/>
    </row>
    <row r="1651" spans="4:6" s="132" customFormat="1" ht="12.75">
      <c r="D1651" s="171"/>
      <c r="E1651" s="171"/>
      <c r="F1651" s="171"/>
    </row>
    <row r="1652" spans="4:6" s="132" customFormat="1" ht="12.75">
      <c r="D1652" s="171"/>
      <c r="E1652" s="171"/>
      <c r="F1652" s="171"/>
    </row>
    <row r="1653" spans="4:6" s="132" customFormat="1" ht="12.75">
      <c r="D1653" s="171"/>
      <c r="E1653" s="171"/>
      <c r="F1653" s="171"/>
    </row>
    <row r="1654" spans="4:6" s="132" customFormat="1" ht="12.75">
      <c r="D1654" s="171"/>
      <c r="E1654" s="171"/>
      <c r="F1654" s="171"/>
    </row>
    <row r="1655" spans="4:6" s="132" customFormat="1" ht="12.75">
      <c r="D1655" s="171"/>
      <c r="E1655" s="171"/>
      <c r="F1655" s="171"/>
    </row>
    <row r="1656" spans="4:6" s="132" customFormat="1" ht="12.75">
      <c r="D1656" s="171"/>
      <c r="E1656" s="171"/>
      <c r="F1656" s="171"/>
    </row>
    <row r="1657" spans="4:6" s="132" customFormat="1" ht="12.75">
      <c r="D1657" s="171"/>
      <c r="E1657" s="171"/>
      <c r="F1657" s="171"/>
    </row>
    <row r="1658" spans="4:6" s="132" customFormat="1" ht="12.75">
      <c r="D1658" s="171"/>
      <c r="E1658" s="171"/>
      <c r="F1658" s="171"/>
    </row>
    <row r="1659" spans="4:6" s="132" customFormat="1" ht="12.75">
      <c r="D1659" s="171"/>
      <c r="E1659" s="171"/>
      <c r="F1659" s="171"/>
    </row>
    <row r="1660" spans="4:6" s="132" customFormat="1" ht="12.75">
      <c r="D1660" s="171"/>
      <c r="E1660" s="171"/>
      <c r="F1660" s="171"/>
    </row>
    <row r="1661" spans="4:6" s="132" customFormat="1" ht="12.75">
      <c r="D1661" s="171"/>
      <c r="E1661" s="171"/>
      <c r="F1661" s="171"/>
    </row>
    <row r="1662" spans="4:6" s="132" customFormat="1" ht="12.75">
      <c r="D1662" s="171"/>
      <c r="E1662" s="171"/>
      <c r="F1662" s="171"/>
    </row>
    <row r="1663" spans="4:6" s="132" customFormat="1" ht="12.75">
      <c r="D1663" s="171"/>
      <c r="E1663" s="171"/>
      <c r="F1663" s="171"/>
    </row>
    <row r="1664" spans="4:6" s="132" customFormat="1" ht="12.75">
      <c r="D1664" s="171"/>
      <c r="E1664" s="171"/>
      <c r="F1664" s="171"/>
    </row>
    <row r="1665" spans="4:6" s="132" customFormat="1" ht="12.75">
      <c r="D1665" s="171"/>
      <c r="E1665" s="171"/>
      <c r="F1665" s="171"/>
    </row>
    <row r="1666" spans="4:6" s="132" customFormat="1" ht="12.75">
      <c r="D1666" s="171"/>
      <c r="E1666" s="171"/>
      <c r="F1666" s="171"/>
    </row>
    <row r="1667" spans="4:6" s="132" customFormat="1" ht="12.75">
      <c r="D1667" s="171"/>
      <c r="E1667" s="171"/>
      <c r="F1667" s="171"/>
    </row>
    <row r="1668" spans="4:6" s="132" customFormat="1" ht="12.75">
      <c r="D1668" s="171"/>
      <c r="E1668" s="171"/>
      <c r="F1668" s="171"/>
    </row>
    <row r="1669" spans="4:6" s="132" customFormat="1" ht="12.75">
      <c r="D1669" s="171"/>
      <c r="E1669" s="171"/>
      <c r="F1669" s="171"/>
    </row>
    <row r="1670" spans="4:6" s="132" customFormat="1" ht="12.75">
      <c r="D1670" s="171"/>
      <c r="E1670" s="171"/>
      <c r="F1670" s="171"/>
    </row>
    <row r="1671" spans="4:6" s="132" customFormat="1" ht="12.75">
      <c r="D1671" s="171"/>
      <c r="E1671" s="171"/>
      <c r="F1671" s="171"/>
    </row>
    <row r="1672" spans="4:6" s="132" customFormat="1" ht="12.75">
      <c r="D1672" s="171"/>
      <c r="E1672" s="171"/>
      <c r="F1672" s="171"/>
    </row>
    <row r="1673" spans="4:6" s="132" customFormat="1" ht="12.75">
      <c r="D1673" s="171"/>
      <c r="E1673" s="171"/>
      <c r="F1673" s="171"/>
    </row>
    <row r="1674" spans="4:6" s="132" customFormat="1" ht="12.75">
      <c r="D1674" s="171"/>
      <c r="E1674" s="171"/>
      <c r="F1674" s="171"/>
    </row>
    <row r="1675" spans="4:6" s="132" customFormat="1" ht="12.75">
      <c r="D1675" s="171"/>
      <c r="E1675" s="171"/>
      <c r="F1675" s="171"/>
    </row>
    <row r="1676" spans="4:6" s="132" customFormat="1" ht="12.75">
      <c r="D1676" s="171"/>
      <c r="E1676" s="171"/>
      <c r="F1676" s="171"/>
    </row>
    <row r="1677" spans="4:6" s="132" customFormat="1" ht="12.75">
      <c r="D1677" s="171"/>
      <c r="E1677" s="171"/>
      <c r="F1677" s="171"/>
    </row>
    <row r="1678" spans="4:6" s="132" customFormat="1" ht="12.75">
      <c r="D1678" s="171"/>
      <c r="E1678" s="171"/>
      <c r="F1678" s="171"/>
    </row>
    <row r="1679" spans="4:6" s="132" customFormat="1" ht="12.75">
      <c r="D1679" s="171"/>
      <c r="E1679" s="171"/>
      <c r="F1679" s="171"/>
    </row>
    <row r="1680" spans="4:6" s="132" customFormat="1" ht="12.75">
      <c r="D1680" s="171"/>
      <c r="E1680" s="171"/>
      <c r="F1680" s="171"/>
    </row>
    <row r="1681" spans="4:6" s="132" customFormat="1" ht="12.75">
      <c r="D1681" s="171"/>
      <c r="E1681" s="171"/>
      <c r="F1681" s="171"/>
    </row>
    <row r="1682" spans="4:6" s="132" customFormat="1" ht="12.75">
      <c r="D1682" s="171"/>
      <c r="E1682" s="171"/>
      <c r="F1682" s="171"/>
    </row>
    <row r="1683" spans="4:6" s="132" customFormat="1" ht="12.75">
      <c r="D1683" s="171"/>
      <c r="E1683" s="171"/>
      <c r="F1683" s="171"/>
    </row>
    <row r="1684" spans="4:6" s="132" customFormat="1" ht="12.75">
      <c r="D1684" s="171"/>
      <c r="E1684" s="171"/>
      <c r="F1684" s="171"/>
    </row>
    <row r="1685" spans="4:6" s="132" customFormat="1" ht="12.75">
      <c r="D1685" s="171"/>
      <c r="E1685" s="171"/>
      <c r="F1685" s="171"/>
    </row>
    <row r="1686" spans="4:6" s="132" customFormat="1" ht="12.75">
      <c r="D1686" s="171"/>
      <c r="E1686" s="171"/>
      <c r="F1686" s="171"/>
    </row>
    <row r="1687" spans="4:6" s="132" customFormat="1" ht="12.75">
      <c r="D1687" s="171"/>
      <c r="E1687" s="171"/>
      <c r="F1687" s="171"/>
    </row>
    <row r="1688" spans="4:6" s="132" customFormat="1" ht="12.75">
      <c r="D1688" s="171"/>
      <c r="E1688" s="171"/>
      <c r="F1688" s="171"/>
    </row>
    <row r="1689" spans="4:6" s="132" customFormat="1" ht="12.75">
      <c r="D1689" s="171"/>
      <c r="E1689" s="171"/>
      <c r="F1689" s="171"/>
    </row>
    <row r="1690" spans="4:6" s="132" customFormat="1" ht="12.75">
      <c r="D1690" s="171"/>
      <c r="E1690" s="171"/>
      <c r="F1690" s="171"/>
    </row>
    <row r="1691" spans="4:6" s="132" customFormat="1" ht="12.75">
      <c r="D1691" s="171"/>
      <c r="E1691" s="171"/>
      <c r="F1691" s="171"/>
    </row>
    <row r="1692" spans="4:6" s="132" customFormat="1" ht="12.75">
      <c r="D1692" s="171"/>
      <c r="E1692" s="171"/>
      <c r="F1692" s="171"/>
    </row>
    <row r="1693" spans="4:6" s="132" customFormat="1" ht="12.75">
      <c r="D1693" s="171"/>
      <c r="E1693" s="171"/>
      <c r="F1693" s="171"/>
    </row>
    <row r="1694" spans="4:6" s="132" customFormat="1" ht="12.75">
      <c r="D1694" s="171"/>
      <c r="E1694" s="171"/>
      <c r="F1694" s="171"/>
    </row>
    <row r="1695" spans="4:6" s="132" customFormat="1" ht="12.75">
      <c r="D1695" s="171"/>
      <c r="E1695" s="171"/>
      <c r="F1695" s="171"/>
    </row>
    <row r="1696" spans="4:6" s="132" customFormat="1" ht="12.75">
      <c r="D1696" s="171"/>
      <c r="E1696" s="171"/>
      <c r="F1696" s="171"/>
    </row>
    <row r="1697" spans="4:6" s="132" customFormat="1" ht="12.75">
      <c r="D1697" s="171"/>
      <c r="E1697" s="171"/>
      <c r="F1697" s="171"/>
    </row>
    <row r="1698" spans="4:6" s="132" customFormat="1" ht="12.75">
      <c r="D1698" s="171"/>
      <c r="E1698" s="171"/>
      <c r="F1698" s="171"/>
    </row>
    <row r="1699" spans="4:6" s="132" customFormat="1" ht="12.75">
      <c r="D1699" s="171"/>
      <c r="E1699" s="171"/>
      <c r="F1699" s="171"/>
    </row>
    <row r="1700" spans="4:6" s="132" customFormat="1" ht="12.75">
      <c r="D1700" s="171"/>
      <c r="E1700" s="171"/>
      <c r="F1700" s="171"/>
    </row>
    <row r="1701" spans="4:6" s="132" customFormat="1" ht="12.75">
      <c r="D1701" s="171"/>
      <c r="E1701" s="171"/>
      <c r="F1701" s="171"/>
    </row>
    <row r="1702" spans="4:6" s="132" customFormat="1" ht="12.75">
      <c r="D1702" s="171"/>
      <c r="E1702" s="171"/>
      <c r="F1702" s="171"/>
    </row>
    <row r="1703" spans="4:6" s="132" customFormat="1" ht="12.75">
      <c r="D1703" s="171"/>
      <c r="E1703" s="171"/>
      <c r="F1703" s="171"/>
    </row>
    <row r="1704" spans="4:6" s="132" customFormat="1" ht="12.75">
      <c r="D1704" s="171"/>
      <c r="E1704" s="171"/>
      <c r="F1704" s="171"/>
    </row>
    <row r="1705" spans="4:6" s="132" customFormat="1" ht="12.75">
      <c r="D1705" s="171"/>
      <c r="E1705" s="171"/>
      <c r="F1705" s="171"/>
    </row>
    <row r="1706" spans="4:6" s="132" customFormat="1" ht="12.75">
      <c r="D1706" s="171"/>
      <c r="E1706" s="171"/>
      <c r="F1706" s="171"/>
    </row>
    <row r="1707" spans="4:6" s="132" customFormat="1" ht="12.75">
      <c r="D1707" s="171"/>
      <c r="E1707" s="171"/>
      <c r="F1707" s="171"/>
    </row>
    <row r="1708" spans="4:6" s="132" customFormat="1" ht="12.75">
      <c r="D1708" s="171"/>
      <c r="E1708" s="171"/>
      <c r="F1708" s="171"/>
    </row>
    <row r="1709" spans="4:6" s="132" customFormat="1" ht="12.75">
      <c r="D1709" s="171"/>
      <c r="E1709" s="171"/>
      <c r="F1709" s="171"/>
    </row>
    <row r="1710" spans="4:6" s="132" customFormat="1" ht="12.75">
      <c r="D1710" s="171"/>
      <c r="E1710" s="171"/>
      <c r="F1710" s="171"/>
    </row>
    <row r="1711" spans="4:6" s="132" customFormat="1" ht="12.75">
      <c r="D1711" s="171"/>
      <c r="E1711" s="171"/>
      <c r="F1711" s="171"/>
    </row>
    <row r="1712" spans="4:6" s="132" customFormat="1" ht="12.75">
      <c r="D1712" s="171"/>
      <c r="E1712" s="171"/>
      <c r="F1712" s="171"/>
    </row>
    <row r="1713" spans="4:6" s="132" customFormat="1" ht="12.75">
      <c r="D1713" s="171"/>
      <c r="E1713" s="171"/>
      <c r="F1713" s="171"/>
    </row>
    <row r="1714" spans="4:6" s="132" customFormat="1" ht="12.75">
      <c r="D1714" s="171"/>
      <c r="E1714" s="171"/>
      <c r="F1714" s="171"/>
    </row>
    <row r="1715" spans="4:6" s="132" customFormat="1" ht="12.75">
      <c r="D1715" s="171"/>
      <c r="E1715" s="171"/>
      <c r="F1715" s="171"/>
    </row>
    <row r="1716" spans="4:6" s="132" customFormat="1" ht="12.75">
      <c r="D1716" s="171"/>
      <c r="E1716" s="171"/>
      <c r="F1716" s="171"/>
    </row>
    <row r="1717" spans="4:6" s="132" customFormat="1" ht="12.75">
      <c r="D1717" s="171"/>
      <c r="E1717" s="171"/>
      <c r="F1717" s="171"/>
    </row>
    <row r="1718" spans="4:6" s="132" customFormat="1" ht="12.75">
      <c r="D1718" s="171"/>
      <c r="E1718" s="171"/>
      <c r="F1718" s="171"/>
    </row>
    <row r="1719" spans="4:6" s="132" customFormat="1" ht="12.75">
      <c r="D1719" s="171"/>
      <c r="E1719" s="171"/>
      <c r="F1719" s="171"/>
    </row>
    <row r="1720" spans="4:6" s="132" customFormat="1" ht="12.75">
      <c r="D1720" s="171"/>
      <c r="E1720" s="171"/>
      <c r="F1720" s="171"/>
    </row>
    <row r="1721" spans="4:6" s="132" customFormat="1" ht="12.75">
      <c r="D1721" s="171"/>
      <c r="E1721" s="171"/>
      <c r="F1721" s="171"/>
    </row>
    <row r="1722" spans="4:6" s="132" customFormat="1" ht="12.75">
      <c r="D1722" s="171"/>
      <c r="E1722" s="171"/>
      <c r="F1722" s="171"/>
    </row>
    <row r="1723" spans="4:6" s="132" customFormat="1" ht="12.75">
      <c r="D1723" s="171"/>
      <c r="E1723" s="171"/>
      <c r="F1723" s="171"/>
    </row>
    <row r="1724" spans="4:6" s="132" customFormat="1" ht="12.75">
      <c r="D1724" s="171"/>
      <c r="E1724" s="171"/>
      <c r="F1724" s="171"/>
    </row>
    <row r="1725" spans="4:6" s="132" customFormat="1" ht="12.75">
      <c r="D1725" s="171"/>
      <c r="E1725" s="171"/>
      <c r="F1725" s="171"/>
    </row>
    <row r="1726" spans="4:6" s="132" customFormat="1" ht="12.75">
      <c r="D1726" s="171"/>
      <c r="E1726" s="171"/>
      <c r="F1726" s="171"/>
    </row>
    <row r="1727" spans="4:6" s="132" customFormat="1" ht="12.75">
      <c r="D1727" s="171"/>
      <c r="E1727" s="171"/>
      <c r="F1727" s="171"/>
    </row>
    <row r="1728" spans="4:6" s="132" customFormat="1" ht="12.75">
      <c r="D1728" s="171"/>
      <c r="E1728" s="171"/>
      <c r="F1728" s="171"/>
    </row>
    <row r="1729" spans="4:6" s="132" customFormat="1" ht="12.75">
      <c r="D1729" s="171"/>
      <c r="E1729" s="171"/>
      <c r="F1729" s="171"/>
    </row>
    <row r="1730" spans="4:6" s="132" customFormat="1" ht="12.75">
      <c r="D1730" s="171"/>
      <c r="E1730" s="171"/>
      <c r="F1730" s="171"/>
    </row>
    <row r="1731" spans="4:6" s="132" customFormat="1" ht="12.75">
      <c r="D1731" s="171"/>
      <c r="E1731" s="171"/>
      <c r="F1731" s="171"/>
    </row>
    <row r="1732" spans="4:6" s="132" customFormat="1" ht="12.75">
      <c r="D1732" s="171"/>
      <c r="E1732" s="171"/>
      <c r="F1732" s="171"/>
    </row>
    <row r="1733" spans="4:6" s="132" customFormat="1" ht="12.75">
      <c r="D1733" s="171"/>
      <c r="E1733" s="171"/>
      <c r="F1733" s="171"/>
    </row>
    <row r="1734" spans="4:6" s="132" customFormat="1" ht="12.75">
      <c r="D1734" s="171"/>
      <c r="E1734" s="171"/>
      <c r="F1734" s="171"/>
    </row>
    <row r="1735" spans="4:6" s="132" customFormat="1" ht="12.75">
      <c r="D1735" s="171"/>
      <c r="E1735" s="171"/>
      <c r="F1735" s="171"/>
    </row>
    <row r="1736" spans="4:6" s="132" customFormat="1" ht="12.75">
      <c r="D1736" s="171"/>
      <c r="E1736" s="171"/>
      <c r="F1736" s="171"/>
    </row>
    <row r="1737" spans="4:6" s="132" customFormat="1" ht="12.75">
      <c r="D1737" s="171"/>
      <c r="E1737" s="171"/>
      <c r="F1737" s="171"/>
    </row>
    <row r="1738" spans="4:6" s="132" customFormat="1" ht="12.75">
      <c r="D1738" s="171"/>
      <c r="E1738" s="171"/>
      <c r="F1738" s="171"/>
    </row>
    <row r="1739" spans="4:6" s="132" customFormat="1" ht="12.75">
      <c r="D1739" s="171"/>
      <c r="E1739" s="171"/>
      <c r="F1739" s="171"/>
    </row>
    <row r="1740" spans="4:6" s="132" customFormat="1" ht="12.75">
      <c r="D1740" s="171"/>
      <c r="E1740" s="171"/>
      <c r="F1740" s="171"/>
    </row>
    <row r="1741" spans="4:6" s="132" customFormat="1" ht="12.75">
      <c r="D1741" s="171"/>
      <c r="E1741" s="171"/>
      <c r="F1741" s="171"/>
    </row>
    <row r="1742" spans="4:6" s="132" customFormat="1" ht="12.75">
      <c r="D1742" s="171"/>
      <c r="E1742" s="171"/>
      <c r="F1742" s="171"/>
    </row>
    <row r="1743" spans="4:6" s="132" customFormat="1" ht="12.75">
      <c r="D1743" s="171"/>
      <c r="E1743" s="171"/>
      <c r="F1743" s="171"/>
    </row>
    <row r="1744" spans="4:6" s="132" customFormat="1" ht="12.75">
      <c r="D1744" s="171"/>
      <c r="E1744" s="171"/>
      <c r="F1744" s="171"/>
    </row>
    <row r="1745" spans="4:6" s="132" customFormat="1" ht="12.75">
      <c r="D1745" s="171"/>
      <c r="E1745" s="171"/>
      <c r="F1745" s="171"/>
    </row>
    <row r="1746" spans="4:6" s="132" customFormat="1" ht="12.75">
      <c r="D1746" s="171"/>
      <c r="E1746" s="171"/>
      <c r="F1746" s="171"/>
    </row>
    <row r="1747" spans="4:6" s="132" customFormat="1" ht="12.75">
      <c r="D1747" s="171"/>
      <c r="E1747" s="171"/>
      <c r="F1747" s="171"/>
    </row>
    <row r="1748" spans="4:6" s="132" customFormat="1" ht="12.75">
      <c r="D1748" s="171"/>
      <c r="E1748" s="171"/>
      <c r="F1748" s="171"/>
    </row>
    <row r="1749" spans="4:6" s="132" customFormat="1" ht="12.75">
      <c r="D1749" s="171"/>
      <c r="E1749" s="171"/>
      <c r="F1749" s="171"/>
    </row>
    <row r="1750" spans="4:6" s="132" customFormat="1" ht="12.75">
      <c r="D1750" s="171"/>
      <c r="E1750" s="171"/>
      <c r="F1750" s="171"/>
    </row>
    <row r="1751" spans="4:6" s="132" customFormat="1" ht="12.75">
      <c r="D1751" s="171"/>
      <c r="E1751" s="171"/>
      <c r="F1751" s="171"/>
    </row>
    <row r="1752" spans="4:6" s="132" customFormat="1" ht="12.75">
      <c r="D1752" s="171"/>
      <c r="E1752" s="171"/>
      <c r="F1752" s="171"/>
    </row>
    <row r="1753" spans="4:6" s="132" customFormat="1" ht="12.75">
      <c r="D1753" s="171"/>
      <c r="E1753" s="171"/>
      <c r="F1753" s="171"/>
    </row>
    <row r="1754" spans="4:6" s="132" customFormat="1" ht="12.75">
      <c r="D1754" s="171"/>
      <c r="E1754" s="171"/>
      <c r="F1754" s="171"/>
    </row>
    <row r="1755" spans="4:6" s="132" customFormat="1" ht="12.75">
      <c r="D1755" s="171"/>
      <c r="E1755" s="171"/>
      <c r="F1755" s="171"/>
    </row>
    <row r="1756" spans="4:6" s="132" customFormat="1" ht="12.75">
      <c r="D1756" s="171"/>
      <c r="E1756" s="171"/>
      <c r="F1756" s="171"/>
    </row>
    <row r="1757" spans="4:6" s="132" customFormat="1" ht="12.75">
      <c r="D1757" s="171"/>
      <c r="E1757" s="171"/>
      <c r="F1757" s="171"/>
    </row>
    <row r="1758" spans="4:6" s="132" customFormat="1" ht="12.75">
      <c r="D1758" s="171"/>
      <c r="E1758" s="171"/>
      <c r="F1758" s="171"/>
    </row>
    <row r="1759" spans="4:6" s="132" customFormat="1" ht="12.75">
      <c r="D1759" s="171"/>
      <c r="E1759" s="171"/>
      <c r="F1759" s="171"/>
    </row>
    <row r="1760" spans="4:6" s="132" customFormat="1" ht="12.75">
      <c r="D1760" s="171"/>
      <c r="E1760" s="171"/>
      <c r="F1760" s="171"/>
    </row>
    <row r="1761" spans="4:6" s="132" customFormat="1" ht="12.75">
      <c r="D1761" s="171"/>
      <c r="E1761" s="171"/>
      <c r="F1761" s="171"/>
    </row>
    <row r="1762" spans="4:6" s="132" customFormat="1" ht="12.75">
      <c r="D1762" s="171"/>
      <c r="E1762" s="171"/>
      <c r="F1762" s="171"/>
    </row>
    <row r="1763" spans="4:6" s="132" customFormat="1" ht="12.75">
      <c r="D1763" s="171"/>
      <c r="E1763" s="171"/>
      <c r="F1763" s="171"/>
    </row>
    <row r="1764" spans="4:6" s="132" customFormat="1" ht="12.75">
      <c r="D1764" s="171"/>
      <c r="E1764" s="171"/>
      <c r="F1764" s="171"/>
    </row>
    <row r="1765" spans="4:6" s="132" customFormat="1" ht="12.75">
      <c r="D1765" s="171"/>
      <c r="E1765" s="171"/>
      <c r="F1765" s="171"/>
    </row>
    <row r="1766" spans="4:6" s="132" customFormat="1" ht="12.75">
      <c r="D1766" s="171"/>
      <c r="E1766" s="171"/>
      <c r="F1766" s="171"/>
    </row>
    <row r="1767" spans="4:6" s="132" customFormat="1" ht="12.75">
      <c r="D1767" s="171"/>
      <c r="E1767" s="171"/>
      <c r="F1767" s="171"/>
    </row>
    <row r="1768" spans="4:6" s="132" customFormat="1" ht="12.75">
      <c r="D1768" s="171"/>
      <c r="E1768" s="171"/>
      <c r="F1768" s="171"/>
    </row>
    <row r="1769" spans="4:6" s="132" customFormat="1" ht="12.75">
      <c r="D1769" s="171"/>
      <c r="E1769" s="171"/>
      <c r="F1769" s="171"/>
    </row>
    <row r="1770" spans="4:6" s="132" customFormat="1" ht="12.75">
      <c r="D1770" s="171"/>
      <c r="E1770" s="171"/>
      <c r="F1770" s="171"/>
    </row>
    <row r="1771" spans="4:6" s="132" customFormat="1" ht="12.75">
      <c r="D1771" s="171"/>
      <c r="E1771" s="171"/>
      <c r="F1771" s="171"/>
    </row>
    <row r="1772" spans="4:6" s="132" customFormat="1" ht="12.75">
      <c r="D1772" s="171"/>
      <c r="E1772" s="171"/>
      <c r="F1772" s="171"/>
    </row>
    <row r="1773" spans="4:6" s="132" customFormat="1" ht="12.75">
      <c r="D1773" s="171"/>
      <c r="E1773" s="171"/>
      <c r="F1773" s="171"/>
    </row>
    <row r="1774" spans="4:6" s="132" customFormat="1" ht="12.75">
      <c r="D1774" s="171"/>
      <c r="E1774" s="171"/>
      <c r="F1774" s="171"/>
    </row>
    <row r="1775" spans="4:6" s="132" customFormat="1" ht="12.75">
      <c r="D1775" s="171"/>
      <c r="E1775" s="171"/>
      <c r="F1775" s="171"/>
    </row>
    <row r="1776" spans="4:6" s="132" customFormat="1" ht="12.75">
      <c r="D1776" s="171"/>
      <c r="E1776" s="171"/>
      <c r="F1776" s="171"/>
    </row>
    <row r="1777" spans="4:6" s="132" customFormat="1" ht="12.75">
      <c r="D1777" s="171"/>
      <c r="E1777" s="171"/>
      <c r="F1777" s="171"/>
    </row>
    <row r="1778" spans="4:6" s="132" customFormat="1" ht="12.75">
      <c r="D1778" s="171"/>
      <c r="E1778" s="171"/>
      <c r="F1778" s="171"/>
    </row>
    <row r="1779" spans="4:6" s="132" customFormat="1" ht="12.75">
      <c r="D1779" s="171"/>
      <c r="E1779" s="171"/>
      <c r="F1779" s="171"/>
    </row>
    <row r="1780" spans="4:6" s="132" customFormat="1" ht="12.75">
      <c r="D1780" s="171"/>
      <c r="E1780" s="171"/>
      <c r="F1780" s="171"/>
    </row>
    <row r="1781" spans="4:6" s="132" customFormat="1" ht="12.75">
      <c r="D1781" s="171"/>
      <c r="E1781" s="171"/>
      <c r="F1781" s="171"/>
    </row>
    <row r="1782" spans="4:6" s="132" customFormat="1" ht="12.75">
      <c r="D1782" s="171"/>
      <c r="E1782" s="171"/>
      <c r="F1782" s="171"/>
    </row>
    <row r="1783" spans="4:6" s="132" customFormat="1" ht="12.75">
      <c r="D1783" s="171"/>
      <c r="E1783" s="171"/>
      <c r="F1783" s="171"/>
    </row>
    <row r="1784" spans="4:6" s="132" customFormat="1" ht="12.75">
      <c r="D1784" s="171"/>
      <c r="E1784" s="171"/>
      <c r="F1784" s="171"/>
    </row>
    <row r="1785" spans="4:6" s="132" customFormat="1" ht="12.75">
      <c r="D1785" s="171"/>
      <c r="E1785" s="171"/>
      <c r="F1785" s="171"/>
    </row>
    <row r="1786" spans="4:6" s="132" customFormat="1" ht="12.75">
      <c r="D1786" s="171"/>
      <c r="E1786" s="171"/>
      <c r="F1786" s="171"/>
    </row>
    <row r="1787" spans="4:6" s="132" customFormat="1" ht="12.75">
      <c r="D1787" s="171"/>
      <c r="E1787" s="171"/>
      <c r="F1787" s="171"/>
    </row>
    <row r="1788" spans="4:6" s="132" customFormat="1" ht="12.75">
      <c r="D1788" s="171"/>
      <c r="E1788" s="171"/>
      <c r="F1788" s="171"/>
    </row>
    <row r="1789" spans="4:6" s="132" customFormat="1" ht="12.75">
      <c r="D1789" s="171"/>
      <c r="E1789" s="171"/>
      <c r="F1789" s="171"/>
    </row>
    <row r="1790" spans="4:6" s="132" customFormat="1" ht="12.75">
      <c r="D1790" s="171"/>
      <c r="E1790" s="171"/>
      <c r="F1790" s="171"/>
    </row>
    <row r="1791" spans="4:6" s="132" customFormat="1" ht="12.75">
      <c r="D1791" s="171"/>
      <c r="E1791" s="171"/>
      <c r="F1791" s="171"/>
    </row>
    <row r="1792" spans="4:6" s="132" customFormat="1" ht="12.75">
      <c r="D1792" s="171"/>
      <c r="E1792" s="171"/>
      <c r="F1792" s="171"/>
    </row>
    <row r="1793" spans="4:6" s="132" customFormat="1" ht="12.75">
      <c r="D1793" s="171"/>
      <c r="E1793" s="171"/>
      <c r="F1793" s="171"/>
    </row>
    <row r="1794" spans="4:6" s="132" customFormat="1" ht="12.75">
      <c r="D1794" s="171"/>
      <c r="E1794" s="171"/>
      <c r="F1794" s="171"/>
    </row>
    <row r="1795" spans="4:6" s="132" customFormat="1" ht="12.75">
      <c r="D1795" s="171"/>
      <c r="E1795" s="171"/>
      <c r="F1795" s="171"/>
    </row>
    <row r="1796" spans="4:6" s="132" customFormat="1" ht="12.75">
      <c r="D1796" s="171"/>
      <c r="E1796" s="171"/>
      <c r="F1796" s="171"/>
    </row>
    <row r="1797" spans="4:6" s="132" customFormat="1" ht="12.75">
      <c r="D1797" s="171"/>
      <c r="E1797" s="171"/>
      <c r="F1797" s="171"/>
    </row>
    <row r="1798" spans="4:6" s="132" customFormat="1" ht="12.75">
      <c r="D1798" s="171"/>
      <c r="E1798" s="171"/>
      <c r="F1798" s="171"/>
    </row>
    <row r="1799" spans="4:6" s="132" customFormat="1" ht="12.75">
      <c r="D1799" s="171"/>
      <c r="E1799" s="171"/>
      <c r="F1799" s="171"/>
    </row>
    <row r="1800" spans="4:6" s="132" customFormat="1" ht="12.75">
      <c r="D1800" s="171"/>
      <c r="E1800" s="171"/>
      <c r="F1800" s="171"/>
    </row>
    <row r="1801" spans="4:6" s="132" customFormat="1" ht="12.75">
      <c r="D1801" s="171"/>
      <c r="E1801" s="171"/>
      <c r="F1801" s="171"/>
    </row>
    <row r="1802" spans="4:6" s="132" customFormat="1" ht="12.75">
      <c r="D1802" s="171"/>
      <c r="E1802" s="171"/>
      <c r="F1802" s="171"/>
    </row>
    <row r="1803" spans="4:6" s="132" customFormat="1" ht="12.75">
      <c r="D1803" s="171"/>
      <c r="E1803" s="171"/>
      <c r="F1803" s="171"/>
    </row>
    <row r="1804" spans="4:6" s="132" customFormat="1" ht="12.75">
      <c r="D1804" s="171"/>
      <c r="E1804" s="171"/>
      <c r="F1804" s="171"/>
    </row>
    <row r="1805" spans="4:6" s="132" customFormat="1" ht="12.75">
      <c r="D1805" s="171"/>
      <c r="E1805" s="171"/>
      <c r="F1805" s="171"/>
    </row>
    <row r="1806" spans="4:6" s="132" customFormat="1" ht="12.75">
      <c r="D1806" s="171"/>
      <c r="E1806" s="171"/>
      <c r="F1806" s="171"/>
    </row>
    <row r="1807" spans="4:6" s="132" customFormat="1" ht="12.75">
      <c r="D1807" s="171"/>
      <c r="E1807" s="171"/>
      <c r="F1807" s="171"/>
    </row>
    <row r="1808" spans="4:6" s="132" customFormat="1" ht="12.75">
      <c r="D1808" s="171"/>
      <c r="E1808" s="171"/>
      <c r="F1808" s="171"/>
    </row>
    <row r="1809" spans="4:6" s="132" customFormat="1" ht="12.75">
      <c r="D1809" s="171"/>
      <c r="E1809" s="171"/>
      <c r="F1809" s="171"/>
    </row>
    <row r="1810" spans="4:6" s="132" customFormat="1" ht="12.75">
      <c r="D1810" s="171"/>
      <c r="E1810" s="171"/>
      <c r="F1810" s="171"/>
    </row>
    <row r="1811" spans="4:6" s="132" customFormat="1" ht="12.75">
      <c r="D1811" s="171"/>
      <c r="E1811" s="171"/>
      <c r="F1811" s="171"/>
    </row>
    <row r="1812" spans="4:6" s="132" customFormat="1" ht="12.75">
      <c r="D1812" s="171"/>
      <c r="E1812" s="171"/>
      <c r="F1812" s="171"/>
    </row>
    <row r="1813" spans="4:6" s="132" customFormat="1" ht="12.75">
      <c r="D1813" s="171"/>
      <c r="E1813" s="171"/>
      <c r="F1813" s="171"/>
    </row>
    <row r="1814" spans="4:6" s="132" customFormat="1" ht="12.75">
      <c r="D1814" s="171"/>
      <c r="E1814" s="171"/>
      <c r="F1814" s="171"/>
    </row>
    <row r="1815" spans="4:6" s="132" customFormat="1" ht="12.75">
      <c r="D1815" s="171"/>
      <c r="E1815" s="171"/>
      <c r="F1815" s="171"/>
    </row>
    <row r="1816" spans="4:6" s="132" customFormat="1" ht="12.75">
      <c r="D1816" s="171"/>
      <c r="E1816" s="171"/>
      <c r="F1816" s="171"/>
    </row>
    <row r="1817" spans="4:6" s="132" customFormat="1" ht="12.75">
      <c r="D1817" s="171"/>
      <c r="E1817" s="171"/>
      <c r="F1817" s="171"/>
    </row>
    <row r="1818" spans="4:6" s="132" customFormat="1" ht="12.75">
      <c r="D1818" s="171"/>
      <c r="E1818" s="171"/>
      <c r="F1818" s="171"/>
    </row>
    <row r="1819" spans="4:6" s="132" customFormat="1" ht="12.75">
      <c r="D1819" s="171"/>
      <c r="E1819" s="171"/>
      <c r="F1819" s="171"/>
    </row>
    <row r="1820" spans="4:6" s="132" customFormat="1" ht="12.75">
      <c r="D1820" s="171"/>
      <c r="E1820" s="171"/>
      <c r="F1820" s="171"/>
    </row>
    <row r="1821" spans="4:6" s="132" customFormat="1" ht="12.75">
      <c r="D1821" s="171"/>
      <c r="E1821" s="171"/>
      <c r="F1821" s="171"/>
    </row>
    <row r="1822" spans="4:6" s="132" customFormat="1" ht="12.75">
      <c r="D1822" s="171"/>
      <c r="E1822" s="171"/>
      <c r="F1822" s="171"/>
    </row>
    <row r="1823" spans="4:6" s="132" customFormat="1" ht="12.75">
      <c r="D1823" s="171"/>
      <c r="E1823" s="171"/>
      <c r="F1823" s="171"/>
    </row>
    <row r="1824" spans="4:6" s="132" customFormat="1" ht="12.75">
      <c r="D1824" s="171"/>
      <c r="E1824" s="171"/>
      <c r="F1824" s="171"/>
    </row>
    <row r="1825" spans="4:6" s="132" customFormat="1" ht="12.75">
      <c r="D1825" s="171"/>
      <c r="E1825" s="171"/>
      <c r="F1825" s="171"/>
    </row>
    <row r="1826" spans="4:6" s="132" customFormat="1" ht="12.75">
      <c r="D1826" s="171"/>
      <c r="E1826" s="171"/>
      <c r="F1826" s="171"/>
    </row>
    <row r="1827" spans="4:6" s="132" customFormat="1" ht="12.75">
      <c r="D1827" s="171"/>
      <c r="E1827" s="171"/>
      <c r="F1827" s="171"/>
    </row>
    <row r="1828" spans="4:6" s="132" customFormat="1" ht="12.75">
      <c r="D1828" s="171"/>
      <c r="E1828" s="171"/>
      <c r="F1828" s="171"/>
    </row>
    <row r="1829" spans="4:6" s="132" customFormat="1" ht="12.75">
      <c r="D1829" s="171"/>
      <c r="E1829" s="171"/>
      <c r="F1829" s="171"/>
    </row>
    <row r="1830" spans="4:6" s="132" customFormat="1" ht="12.75">
      <c r="D1830" s="171"/>
      <c r="E1830" s="171"/>
      <c r="F1830" s="171"/>
    </row>
    <row r="1831" spans="4:6" s="132" customFormat="1" ht="12.75">
      <c r="D1831" s="171"/>
      <c r="E1831" s="171"/>
      <c r="F1831" s="171"/>
    </row>
    <row r="1832" spans="4:6" s="132" customFormat="1" ht="12.75">
      <c r="D1832" s="171"/>
      <c r="E1832" s="171"/>
      <c r="F1832" s="171"/>
    </row>
    <row r="1833" spans="4:6" s="132" customFormat="1" ht="12.75">
      <c r="D1833" s="171"/>
      <c r="E1833" s="171"/>
      <c r="F1833" s="171"/>
    </row>
    <row r="1834" spans="4:6" s="132" customFormat="1" ht="12.75">
      <c r="D1834" s="171"/>
      <c r="E1834" s="171"/>
      <c r="F1834" s="171"/>
    </row>
    <row r="1835" spans="4:6" s="132" customFormat="1" ht="12.75">
      <c r="D1835" s="171"/>
      <c r="E1835" s="171"/>
      <c r="F1835" s="171"/>
    </row>
    <row r="1836" spans="4:6" s="132" customFormat="1" ht="12.75">
      <c r="D1836" s="171"/>
      <c r="E1836" s="171"/>
      <c r="F1836" s="171"/>
    </row>
    <row r="1837" spans="4:6" s="132" customFormat="1" ht="12.75">
      <c r="D1837" s="171"/>
      <c r="E1837" s="171"/>
      <c r="F1837" s="171"/>
    </row>
    <row r="1838" spans="4:6" s="132" customFormat="1" ht="12.75">
      <c r="D1838" s="171"/>
      <c r="E1838" s="171"/>
      <c r="F1838" s="171"/>
    </row>
    <row r="1839" spans="4:6" s="132" customFormat="1" ht="12.75">
      <c r="D1839" s="171"/>
      <c r="E1839" s="171"/>
      <c r="F1839" s="171"/>
    </row>
    <row r="1840" spans="4:6" s="132" customFormat="1" ht="12.75">
      <c r="D1840" s="171"/>
      <c r="E1840" s="171"/>
      <c r="F1840" s="171"/>
    </row>
    <row r="1841" spans="4:6" s="132" customFormat="1" ht="12.75">
      <c r="D1841" s="171"/>
      <c r="E1841" s="171"/>
      <c r="F1841" s="171"/>
    </row>
    <row r="1842" spans="4:6" s="132" customFormat="1" ht="12.75">
      <c r="D1842" s="171"/>
      <c r="E1842" s="171"/>
      <c r="F1842" s="171"/>
    </row>
    <row r="1843" spans="4:6" s="132" customFormat="1" ht="12.75">
      <c r="D1843" s="171"/>
      <c r="E1843" s="171"/>
      <c r="F1843" s="171"/>
    </row>
    <row r="1844" spans="4:6" s="132" customFormat="1" ht="12.75">
      <c r="D1844" s="171"/>
      <c r="E1844" s="171"/>
      <c r="F1844" s="171"/>
    </row>
    <row r="1845" spans="4:6" s="132" customFormat="1" ht="12.75">
      <c r="D1845" s="171"/>
      <c r="E1845" s="171"/>
      <c r="F1845" s="171"/>
    </row>
    <row r="1846" spans="4:6" s="132" customFormat="1" ht="12.75">
      <c r="D1846" s="171"/>
      <c r="E1846" s="171"/>
      <c r="F1846" s="171"/>
    </row>
    <row r="1847" spans="4:6" s="132" customFormat="1" ht="12.75">
      <c r="D1847" s="171"/>
      <c r="E1847" s="171"/>
      <c r="F1847" s="171"/>
    </row>
    <row r="1848" spans="4:6" s="132" customFormat="1" ht="12.75">
      <c r="D1848" s="171"/>
      <c r="E1848" s="171"/>
      <c r="F1848" s="171"/>
    </row>
    <row r="1849" spans="4:6" s="132" customFormat="1" ht="12.75">
      <c r="D1849" s="171"/>
      <c r="E1849" s="171"/>
      <c r="F1849" s="171"/>
    </row>
    <row r="1850" spans="4:6" s="132" customFormat="1" ht="12.75">
      <c r="D1850" s="171"/>
      <c r="E1850" s="171"/>
      <c r="F1850" s="171"/>
    </row>
    <row r="1851" spans="4:6" s="132" customFormat="1" ht="12.75">
      <c r="D1851" s="171"/>
      <c r="E1851" s="171"/>
      <c r="F1851" s="171"/>
    </row>
    <row r="1852" spans="4:6" s="132" customFormat="1" ht="12.75">
      <c r="D1852" s="171"/>
      <c r="E1852" s="171"/>
      <c r="F1852" s="171"/>
    </row>
    <row r="1853" spans="4:6" s="132" customFormat="1" ht="12.75">
      <c r="D1853" s="171"/>
      <c r="E1853" s="171"/>
      <c r="F1853" s="171"/>
    </row>
    <row r="1854" spans="4:6" s="132" customFormat="1" ht="12.75">
      <c r="D1854" s="171"/>
      <c r="E1854" s="171"/>
      <c r="F1854" s="171"/>
    </row>
    <row r="1855" spans="4:6" s="132" customFormat="1" ht="12.75">
      <c r="D1855" s="171"/>
      <c r="E1855" s="171"/>
      <c r="F1855" s="171"/>
    </row>
    <row r="1856" spans="4:6" s="132" customFormat="1" ht="12.75">
      <c r="D1856" s="171"/>
      <c r="E1856" s="171"/>
      <c r="F1856" s="171"/>
    </row>
    <row r="1857" spans="4:6" s="132" customFormat="1" ht="12.75">
      <c r="D1857" s="171"/>
      <c r="E1857" s="171"/>
      <c r="F1857" s="171"/>
    </row>
    <row r="1858" spans="4:6" s="132" customFormat="1" ht="12.75">
      <c r="D1858" s="171"/>
      <c r="E1858" s="171"/>
      <c r="F1858" s="171"/>
    </row>
    <row r="1859" spans="4:6" s="132" customFormat="1" ht="12.75">
      <c r="D1859" s="171"/>
      <c r="E1859" s="171"/>
      <c r="F1859" s="171"/>
    </row>
    <row r="1860" spans="4:6" s="132" customFormat="1" ht="12.75">
      <c r="D1860" s="171"/>
      <c r="E1860" s="171"/>
      <c r="F1860" s="171"/>
    </row>
    <row r="1861" spans="4:6" s="132" customFormat="1" ht="12.75">
      <c r="D1861" s="171"/>
      <c r="E1861" s="171"/>
      <c r="F1861" s="171"/>
    </row>
    <row r="1862" spans="4:6" s="132" customFormat="1" ht="12.75">
      <c r="D1862" s="171"/>
      <c r="E1862" s="171"/>
      <c r="F1862" s="171"/>
    </row>
    <row r="1863" spans="4:6" s="132" customFormat="1" ht="12.75">
      <c r="D1863" s="171"/>
      <c r="E1863" s="171"/>
      <c r="F1863" s="171"/>
    </row>
    <row r="1864" spans="4:6" s="132" customFormat="1" ht="12.75">
      <c r="D1864" s="171"/>
      <c r="E1864" s="171"/>
      <c r="F1864" s="171"/>
    </row>
    <row r="1865" spans="4:6" s="132" customFormat="1" ht="12.75">
      <c r="D1865" s="171"/>
      <c r="E1865" s="171"/>
      <c r="F1865" s="171"/>
    </row>
    <row r="1866" spans="4:6" s="132" customFormat="1" ht="12.75">
      <c r="D1866" s="171"/>
      <c r="E1866" s="171"/>
      <c r="F1866" s="171"/>
    </row>
    <row r="1867" spans="4:6" s="132" customFormat="1" ht="12.75">
      <c r="D1867" s="171"/>
      <c r="E1867" s="171"/>
      <c r="F1867" s="171"/>
    </row>
    <row r="1868" spans="4:6" s="132" customFormat="1" ht="12.75">
      <c r="D1868" s="171"/>
      <c r="E1868" s="171"/>
      <c r="F1868" s="171"/>
    </row>
    <row r="1869" spans="4:6" s="132" customFormat="1" ht="12.75">
      <c r="D1869" s="171"/>
      <c r="E1869" s="171"/>
      <c r="F1869" s="171"/>
    </row>
    <row r="1870" spans="4:6" s="132" customFormat="1" ht="12.75">
      <c r="D1870" s="171"/>
      <c r="E1870" s="171"/>
      <c r="F1870" s="171"/>
    </row>
    <row r="1871" spans="4:6" s="132" customFormat="1" ht="12.75">
      <c r="D1871" s="171"/>
      <c r="E1871" s="171"/>
      <c r="F1871" s="171"/>
    </row>
    <row r="1872" spans="4:6" s="132" customFormat="1" ht="12.75">
      <c r="D1872" s="171"/>
      <c r="E1872" s="171"/>
      <c r="F1872" s="171"/>
    </row>
    <row r="1873" spans="4:6" s="132" customFormat="1" ht="12.75">
      <c r="D1873" s="171"/>
      <c r="E1873" s="171"/>
      <c r="F1873" s="171"/>
    </row>
    <row r="1874" spans="4:6" s="132" customFormat="1" ht="12.75">
      <c r="D1874" s="171"/>
      <c r="E1874" s="171"/>
      <c r="F1874" s="171"/>
    </row>
    <row r="1875" spans="4:6" s="132" customFormat="1" ht="12.75">
      <c r="D1875" s="171"/>
      <c r="E1875" s="171"/>
      <c r="F1875" s="171"/>
    </row>
    <row r="1876" spans="4:6" s="132" customFormat="1" ht="12.75">
      <c r="D1876" s="171"/>
      <c r="E1876" s="171"/>
      <c r="F1876" s="171"/>
    </row>
    <row r="1877" spans="4:6" s="132" customFormat="1" ht="12.75">
      <c r="D1877" s="171"/>
      <c r="E1877" s="171"/>
      <c r="F1877" s="171"/>
    </row>
    <row r="1878" spans="4:6" s="132" customFormat="1" ht="12.75">
      <c r="D1878" s="171"/>
      <c r="E1878" s="171"/>
      <c r="F1878" s="171"/>
    </row>
    <row r="1879" spans="4:6" s="132" customFormat="1" ht="12.75">
      <c r="D1879" s="171"/>
      <c r="E1879" s="171"/>
      <c r="F1879" s="171"/>
    </row>
    <row r="1880" spans="4:6" s="132" customFormat="1" ht="12.75">
      <c r="D1880" s="171"/>
      <c r="E1880" s="171"/>
      <c r="F1880" s="171"/>
    </row>
    <row r="1881" spans="4:6" s="132" customFormat="1" ht="12.75">
      <c r="D1881" s="171"/>
      <c r="E1881" s="171"/>
      <c r="F1881" s="171"/>
    </row>
    <row r="1882" spans="4:6" s="132" customFormat="1" ht="12.75">
      <c r="D1882" s="171"/>
      <c r="E1882" s="171"/>
      <c r="F1882" s="171"/>
    </row>
    <row r="1883" spans="4:6" s="132" customFormat="1" ht="12.75">
      <c r="D1883" s="171"/>
      <c r="E1883" s="171"/>
      <c r="F1883" s="171"/>
    </row>
    <row r="1884" spans="4:6" s="132" customFormat="1" ht="12.75">
      <c r="D1884" s="171"/>
      <c r="E1884" s="171"/>
      <c r="F1884" s="171"/>
    </row>
    <row r="1885" spans="4:6" s="132" customFormat="1" ht="12.75">
      <c r="D1885" s="171"/>
      <c r="E1885" s="171"/>
      <c r="F1885" s="171"/>
    </row>
    <row r="1886" spans="4:6" s="132" customFormat="1" ht="12.75">
      <c r="D1886" s="171"/>
      <c r="E1886" s="171"/>
      <c r="F1886" s="171"/>
    </row>
    <row r="1887" spans="4:6" s="132" customFormat="1" ht="12.75">
      <c r="D1887" s="171"/>
      <c r="E1887" s="171"/>
      <c r="F1887" s="171"/>
    </row>
    <row r="1888" spans="4:6" s="132" customFormat="1" ht="12.75">
      <c r="D1888" s="171"/>
      <c r="E1888" s="171"/>
      <c r="F1888" s="171"/>
    </row>
    <row r="1889" spans="4:6" s="132" customFormat="1" ht="12.75">
      <c r="D1889" s="171"/>
      <c r="E1889" s="171"/>
      <c r="F1889" s="171"/>
    </row>
    <row r="1890" spans="4:6" s="132" customFormat="1" ht="12.75">
      <c r="D1890" s="171"/>
      <c r="E1890" s="171"/>
      <c r="F1890" s="171"/>
    </row>
    <row r="1891" spans="4:6" s="132" customFormat="1" ht="12.75">
      <c r="D1891" s="171"/>
      <c r="E1891" s="171"/>
      <c r="F1891" s="171"/>
    </row>
    <row r="1892" spans="4:6" s="132" customFormat="1" ht="12.75">
      <c r="D1892" s="171"/>
      <c r="E1892" s="171"/>
      <c r="F1892" s="171"/>
    </row>
    <row r="1893" spans="4:6" s="132" customFormat="1" ht="12.75">
      <c r="D1893" s="171"/>
      <c r="E1893" s="171"/>
      <c r="F1893" s="171"/>
    </row>
    <row r="1894" spans="4:6" s="132" customFormat="1" ht="12.75">
      <c r="D1894" s="171"/>
      <c r="E1894" s="171"/>
      <c r="F1894" s="171"/>
    </row>
    <row r="1895" spans="4:6" s="132" customFormat="1" ht="12.75">
      <c r="D1895" s="171"/>
      <c r="E1895" s="171"/>
      <c r="F1895" s="171"/>
    </row>
    <row r="1896" spans="4:6" s="132" customFormat="1" ht="12.75">
      <c r="D1896" s="171"/>
      <c r="E1896" s="171"/>
      <c r="F1896" s="171"/>
    </row>
    <row r="1897" spans="4:6" s="132" customFormat="1" ht="12.75">
      <c r="D1897" s="171"/>
      <c r="E1897" s="171"/>
      <c r="F1897" s="171"/>
    </row>
    <row r="1898" spans="4:6" s="132" customFormat="1" ht="12.75">
      <c r="D1898" s="171"/>
      <c r="E1898" s="171"/>
      <c r="F1898" s="171"/>
    </row>
    <row r="1899" spans="4:6" s="132" customFormat="1" ht="12.75">
      <c r="D1899" s="171"/>
      <c r="E1899" s="171"/>
      <c r="F1899" s="171"/>
    </row>
    <row r="1900" spans="4:6" s="132" customFormat="1" ht="12.75">
      <c r="D1900" s="171"/>
      <c r="E1900" s="171"/>
      <c r="F1900" s="171"/>
    </row>
    <row r="1901" spans="4:6" s="132" customFormat="1" ht="12.75">
      <c r="D1901" s="171"/>
      <c r="E1901" s="171"/>
      <c r="F1901" s="171"/>
    </row>
    <row r="1902" spans="4:6" s="132" customFormat="1" ht="12.75">
      <c r="D1902" s="171"/>
      <c r="E1902" s="171"/>
      <c r="F1902" s="171"/>
    </row>
    <row r="1903" spans="4:6" s="132" customFormat="1" ht="12.75">
      <c r="D1903" s="171"/>
      <c r="E1903" s="171"/>
      <c r="F1903" s="171"/>
    </row>
    <row r="1904" spans="4:6" s="132" customFormat="1" ht="12.75">
      <c r="D1904" s="171"/>
      <c r="E1904" s="171"/>
      <c r="F1904" s="171"/>
    </row>
    <row r="1905" spans="4:6" s="132" customFormat="1" ht="12.75">
      <c r="D1905" s="171"/>
      <c r="E1905" s="171"/>
      <c r="F1905" s="171"/>
    </row>
    <row r="1906" spans="4:6" s="132" customFormat="1" ht="12.75">
      <c r="D1906" s="171"/>
      <c r="E1906" s="171"/>
      <c r="F1906" s="171"/>
    </row>
    <row r="1907" spans="4:6" s="132" customFormat="1" ht="12.75">
      <c r="D1907" s="171"/>
      <c r="E1907" s="171"/>
      <c r="F1907" s="171"/>
    </row>
    <row r="1908" spans="4:6" s="132" customFormat="1" ht="12.75">
      <c r="D1908" s="171"/>
      <c r="E1908" s="171"/>
      <c r="F1908" s="171"/>
    </row>
    <row r="1909" spans="4:6" s="132" customFormat="1" ht="12.75">
      <c r="D1909" s="171"/>
      <c r="E1909" s="171"/>
      <c r="F1909" s="171"/>
    </row>
    <row r="1910" spans="4:6" s="132" customFormat="1" ht="12.75">
      <c r="D1910" s="171"/>
      <c r="E1910" s="171"/>
      <c r="F1910" s="171"/>
    </row>
    <row r="1911" spans="4:6" s="132" customFormat="1" ht="12.75">
      <c r="D1911" s="171"/>
      <c r="E1911" s="171"/>
      <c r="F1911" s="171"/>
    </row>
    <row r="1912" spans="4:6" s="132" customFormat="1" ht="12.75">
      <c r="D1912" s="171"/>
      <c r="E1912" s="171"/>
      <c r="F1912" s="171"/>
    </row>
    <row r="1913" spans="4:6" s="132" customFormat="1" ht="12.75">
      <c r="D1913" s="171"/>
      <c r="E1913" s="171"/>
      <c r="F1913" s="171"/>
    </row>
    <row r="1914" spans="4:6" s="132" customFormat="1" ht="12.75">
      <c r="D1914" s="171"/>
      <c r="E1914" s="171"/>
      <c r="F1914" s="171"/>
    </row>
    <row r="1915" spans="4:6" s="132" customFormat="1" ht="12.75">
      <c r="D1915" s="171"/>
      <c r="E1915" s="171"/>
      <c r="F1915" s="171"/>
    </row>
    <row r="1916" spans="4:6" s="132" customFormat="1" ht="12.75">
      <c r="D1916" s="171"/>
      <c r="E1916" s="171"/>
      <c r="F1916" s="171"/>
    </row>
    <row r="1917" spans="4:6" s="132" customFormat="1" ht="12.75">
      <c r="D1917" s="171"/>
      <c r="E1917" s="171"/>
      <c r="F1917" s="171"/>
    </row>
    <row r="1918" spans="4:6" s="132" customFormat="1" ht="12.75">
      <c r="D1918" s="171"/>
      <c r="E1918" s="171"/>
      <c r="F1918" s="171"/>
    </row>
    <row r="1919" spans="4:6" s="132" customFormat="1" ht="12.75">
      <c r="D1919" s="171"/>
      <c r="E1919" s="171"/>
      <c r="F1919" s="171"/>
    </row>
    <row r="1920" spans="4:6" s="132" customFormat="1" ht="12.75">
      <c r="D1920" s="171"/>
      <c r="E1920" s="171"/>
      <c r="F1920" s="171"/>
    </row>
    <row r="1921" spans="4:6" s="132" customFormat="1" ht="12.75">
      <c r="D1921" s="171"/>
      <c r="E1921" s="171"/>
      <c r="F1921" s="171"/>
    </row>
    <row r="1922" spans="4:6" s="132" customFormat="1" ht="12.75">
      <c r="D1922" s="171"/>
      <c r="E1922" s="171"/>
      <c r="F1922" s="171"/>
    </row>
    <row r="1923" spans="4:6" s="132" customFormat="1" ht="12.75">
      <c r="D1923" s="171"/>
      <c r="E1923" s="171"/>
      <c r="F1923" s="171"/>
    </row>
    <row r="1924" spans="4:6" s="132" customFormat="1" ht="12.75">
      <c r="D1924" s="171"/>
      <c r="E1924" s="171"/>
      <c r="F1924" s="171"/>
    </row>
    <row r="1925" spans="4:6" s="132" customFormat="1" ht="12.75">
      <c r="D1925" s="171"/>
      <c r="E1925" s="171"/>
      <c r="F1925" s="171"/>
    </row>
    <row r="1926" spans="4:6" s="132" customFormat="1" ht="12.75">
      <c r="D1926" s="171"/>
      <c r="E1926" s="171"/>
      <c r="F1926" s="171"/>
    </row>
    <row r="1927" spans="4:6" s="132" customFormat="1" ht="12.75">
      <c r="D1927" s="171"/>
      <c r="E1927" s="171"/>
      <c r="F1927" s="171"/>
    </row>
    <row r="1928" spans="4:6" s="132" customFormat="1" ht="12.75">
      <c r="D1928" s="171"/>
      <c r="E1928" s="171"/>
      <c r="F1928" s="171"/>
    </row>
    <row r="1929" spans="4:6" s="132" customFormat="1" ht="12.75">
      <c r="D1929" s="171"/>
      <c r="E1929" s="171"/>
      <c r="F1929" s="171"/>
    </row>
    <row r="1930" spans="4:6" s="132" customFormat="1" ht="12.75">
      <c r="D1930" s="171"/>
      <c r="E1930" s="171"/>
      <c r="F1930" s="171"/>
    </row>
    <row r="1931" spans="4:6" s="132" customFormat="1" ht="12.75">
      <c r="D1931" s="171"/>
      <c r="E1931" s="171"/>
      <c r="F1931" s="171"/>
    </row>
    <row r="1932" spans="4:6" s="132" customFormat="1" ht="12.75">
      <c r="D1932" s="171"/>
      <c r="E1932" s="171"/>
      <c r="F1932" s="171"/>
    </row>
    <row r="1933" spans="4:6" s="132" customFormat="1" ht="12.75">
      <c r="D1933" s="171"/>
      <c r="E1933" s="171"/>
      <c r="F1933" s="171"/>
    </row>
    <row r="1934" spans="4:6" s="132" customFormat="1" ht="12.75">
      <c r="D1934" s="171"/>
      <c r="E1934" s="171"/>
      <c r="F1934" s="171"/>
    </row>
    <row r="1935" spans="4:6" s="132" customFormat="1" ht="12.75">
      <c r="D1935" s="171"/>
      <c r="E1935" s="171"/>
      <c r="F1935" s="171"/>
    </row>
    <row r="1936" spans="4:6" s="132" customFormat="1" ht="12.75">
      <c r="D1936" s="171"/>
      <c r="E1936" s="171"/>
      <c r="F1936" s="171"/>
    </row>
    <row r="1937" spans="4:6" s="132" customFormat="1" ht="12.75">
      <c r="D1937" s="171"/>
      <c r="E1937" s="171"/>
      <c r="F1937" s="171"/>
    </row>
    <row r="1938" spans="4:6" s="132" customFormat="1" ht="12.75">
      <c r="D1938" s="171"/>
      <c r="E1938" s="171"/>
      <c r="F1938" s="171"/>
    </row>
    <row r="1939" spans="4:6" s="132" customFormat="1" ht="12.75">
      <c r="D1939" s="171"/>
      <c r="E1939" s="171"/>
      <c r="F1939" s="171"/>
    </row>
    <row r="1940" spans="4:6" s="132" customFormat="1" ht="12.75">
      <c r="D1940" s="171"/>
      <c r="E1940" s="171"/>
      <c r="F1940" s="171"/>
    </row>
    <row r="1941" spans="4:6" s="132" customFormat="1" ht="12.75">
      <c r="D1941" s="171"/>
      <c r="E1941" s="171"/>
      <c r="F1941" s="171"/>
    </row>
    <row r="1942" spans="4:6" s="132" customFormat="1" ht="12.75">
      <c r="D1942" s="171"/>
      <c r="E1942" s="171"/>
      <c r="F1942" s="171"/>
    </row>
    <row r="1943" spans="4:6" s="132" customFormat="1" ht="12.75">
      <c r="D1943" s="171"/>
      <c r="E1943" s="171"/>
      <c r="F1943" s="171"/>
    </row>
    <row r="1944" spans="4:6" s="132" customFormat="1" ht="12.75">
      <c r="D1944" s="171"/>
      <c r="E1944" s="171"/>
      <c r="F1944" s="171"/>
    </row>
    <row r="1945" spans="4:6" s="132" customFormat="1" ht="12.75">
      <c r="D1945" s="171"/>
      <c r="E1945" s="171"/>
      <c r="F1945" s="171"/>
    </row>
    <row r="1946" spans="4:6" s="132" customFormat="1" ht="12.75">
      <c r="D1946" s="171"/>
      <c r="E1946" s="171"/>
      <c r="F1946" s="171"/>
    </row>
    <row r="1947" spans="4:6" s="132" customFormat="1" ht="12.75">
      <c r="D1947" s="171"/>
      <c r="E1947" s="171"/>
      <c r="F1947" s="171"/>
    </row>
    <row r="1948" spans="4:6" s="132" customFormat="1" ht="12.75">
      <c r="D1948" s="171"/>
      <c r="E1948" s="171"/>
      <c r="F1948" s="171"/>
    </row>
    <row r="1949" spans="4:6" s="132" customFormat="1" ht="12.75">
      <c r="D1949" s="171"/>
      <c r="E1949" s="171"/>
      <c r="F1949" s="171"/>
    </row>
    <row r="1950" spans="4:6" s="132" customFormat="1" ht="12.75">
      <c r="D1950" s="171"/>
      <c r="E1950" s="171"/>
      <c r="F1950" s="171"/>
    </row>
    <row r="1951" spans="4:6" s="132" customFormat="1" ht="12.75">
      <c r="D1951" s="171"/>
      <c r="E1951" s="171"/>
      <c r="F1951" s="171"/>
    </row>
    <row r="1952" spans="4:6" s="132" customFormat="1" ht="12.75">
      <c r="D1952" s="171"/>
      <c r="E1952" s="171"/>
      <c r="F1952" s="171"/>
    </row>
    <row r="1953" spans="4:6" s="132" customFormat="1" ht="12.75">
      <c r="D1953" s="171"/>
      <c r="E1953" s="171"/>
      <c r="F1953" s="171"/>
    </row>
    <row r="1954" spans="4:6" s="132" customFormat="1" ht="12.75">
      <c r="D1954" s="171"/>
      <c r="E1954" s="171"/>
      <c r="F1954" s="171"/>
    </row>
    <row r="1955" spans="4:6" s="132" customFormat="1" ht="12.75">
      <c r="D1955" s="171"/>
      <c r="E1955" s="171"/>
      <c r="F1955" s="171"/>
    </row>
    <row r="1956" spans="4:6" s="132" customFormat="1" ht="12.75">
      <c r="D1956" s="171"/>
      <c r="E1956" s="171"/>
      <c r="F1956" s="171"/>
    </row>
    <row r="1957" spans="4:6" s="132" customFormat="1" ht="12.75">
      <c r="D1957" s="171"/>
      <c r="E1957" s="171"/>
      <c r="F1957" s="171"/>
    </row>
    <row r="1958" spans="4:6" s="132" customFormat="1" ht="12.75">
      <c r="D1958" s="171"/>
      <c r="E1958" s="171"/>
      <c r="F1958" s="171"/>
    </row>
    <row r="1959" spans="4:6" s="132" customFormat="1" ht="12.75">
      <c r="D1959" s="171"/>
      <c r="E1959" s="171"/>
      <c r="F1959" s="171"/>
    </row>
    <row r="1960" spans="4:6" s="132" customFormat="1" ht="12.75">
      <c r="D1960" s="171"/>
      <c r="E1960" s="171"/>
      <c r="F1960" s="171"/>
    </row>
    <row r="1961" spans="4:6" s="132" customFormat="1" ht="12.75">
      <c r="D1961" s="171"/>
      <c r="E1961" s="171"/>
      <c r="F1961" s="171"/>
    </row>
    <row r="1962" spans="4:6" s="132" customFormat="1" ht="12.75">
      <c r="D1962" s="171"/>
      <c r="E1962" s="171"/>
      <c r="F1962" s="171"/>
    </row>
    <row r="1963" spans="4:6" s="132" customFormat="1" ht="12.75">
      <c r="D1963" s="171"/>
      <c r="E1963" s="171"/>
      <c r="F1963" s="171"/>
    </row>
    <row r="1964" spans="4:6" s="132" customFormat="1" ht="12.75">
      <c r="D1964" s="171"/>
      <c r="E1964" s="171"/>
      <c r="F1964" s="171"/>
    </row>
    <row r="1965" spans="4:6" s="132" customFormat="1" ht="12.75">
      <c r="D1965" s="171"/>
      <c r="E1965" s="171"/>
      <c r="F1965" s="171"/>
    </row>
    <row r="1966" spans="4:6" s="132" customFormat="1" ht="12.75">
      <c r="D1966" s="171"/>
      <c r="E1966" s="171"/>
      <c r="F1966" s="171"/>
    </row>
    <row r="1967" spans="4:6" s="132" customFormat="1" ht="12.75">
      <c r="D1967" s="171"/>
      <c r="E1967" s="171"/>
      <c r="F1967" s="171"/>
    </row>
    <row r="1968" spans="4:6" s="132" customFormat="1" ht="12.75">
      <c r="D1968" s="171"/>
      <c r="E1968" s="171"/>
      <c r="F1968" s="171"/>
    </row>
    <row r="1969" spans="4:6" s="132" customFormat="1" ht="12.75">
      <c r="D1969" s="171"/>
      <c r="E1969" s="171"/>
      <c r="F1969" s="171"/>
    </row>
    <row r="1970" spans="4:6" s="132" customFormat="1" ht="12.75">
      <c r="D1970" s="171"/>
      <c r="E1970" s="171"/>
      <c r="F1970" s="171"/>
    </row>
    <row r="1971" spans="4:6" s="132" customFormat="1" ht="12.75">
      <c r="D1971" s="171"/>
      <c r="E1971" s="171"/>
      <c r="F1971" s="171"/>
    </row>
    <row r="1972" spans="4:6" s="132" customFormat="1" ht="12.75">
      <c r="D1972" s="171"/>
      <c r="E1972" s="171"/>
      <c r="F1972" s="171"/>
    </row>
    <row r="1973" spans="4:6" s="132" customFormat="1" ht="12.75">
      <c r="D1973" s="171"/>
      <c r="E1973" s="171"/>
      <c r="F1973" s="171"/>
    </row>
    <row r="1974" spans="4:6" s="132" customFormat="1" ht="12.75">
      <c r="D1974" s="171"/>
      <c r="E1974" s="171"/>
      <c r="F1974" s="171"/>
    </row>
  </sheetData>
  <sheetProtection/>
  <autoFilter ref="A1:R112"/>
  <mergeCells count="5">
    <mergeCell ref="L1:L3"/>
    <mergeCell ref="B10:B11"/>
    <mergeCell ref="C10:C11"/>
    <mergeCell ref="D6:F6"/>
    <mergeCell ref="C4:F4"/>
  </mergeCells>
  <printOptions horizontalCentered="1"/>
  <pageMargins left="0.1968503937007874" right="0.1968503937007874" top="0.1968503937007874" bottom="0.1968503937007874" header="0.11811023622047244" footer="0.11811023622047244"/>
  <pageSetup blackAndWhite="1" horizontalDpi="600" verticalDpi="600" orientation="landscape" paperSize="9" scale="105" r:id="rId1"/>
  <headerFooter alignWithMargins="0">
    <oddHeader>&amp;C&amp;P</oddHeader>
  </headerFooter>
  <rowBreaks count="1" manualBreakCount="1">
    <brk id="56" max="41" man="1"/>
  </rowBreaks>
  <colBreaks count="1" manualBreakCount="1">
    <brk id="6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8"/>
  <sheetViews>
    <sheetView zoomScale="70" zoomScaleNormal="70" zoomScaleSheetLayoutView="20" zoomScalePageLayoutView="0" workbookViewId="0" topLeftCell="A1">
      <selection activeCell="T10" sqref="T10"/>
    </sheetView>
  </sheetViews>
  <sheetFormatPr defaultColWidth="8.875" defaultRowHeight="12.75"/>
  <cols>
    <col min="1" max="1" width="35.375" style="283" customWidth="1"/>
    <col min="2" max="2" width="68.125" style="284" customWidth="1"/>
    <col min="3" max="3" width="13.625" style="283" customWidth="1"/>
    <col min="4" max="4" width="14.875" style="286" customWidth="1"/>
    <col min="5" max="6" width="14.875" style="286" hidden="1" customWidth="1"/>
    <col min="7" max="7" width="14.875" style="286" customWidth="1"/>
    <col min="8" max="8" width="14.875" style="287" hidden="1" customWidth="1"/>
    <col min="9" max="16" width="14.875" style="286" hidden="1" customWidth="1"/>
    <col min="17" max="17" width="17.375" style="286" hidden="1" customWidth="1"/>
    <col min="18" max="24" width="8.875" style="286" customWidth="1"/>
    <col min="25" max="16384" width="8.875" style="286" customWidth="1"/>
  </cols>
  <sheetData>
    <row r="1" spans="4:17" ht="18.75">
      <c r="D1" s="285"/>
      <c r="Q1" s="285"/>
    </row>
    <row r="2" spans="2:17" ht="40.5" customHeight="1" hidden="1">
      <c r="B2" s="675" t="s">
        <v>357</v>
      </c>
      <c r="D2" s="285"/>
      <c r="M2" s="716" t="s">
        <v>303</v>
      </c>
      <c r="N2" s="717"/>
      <c r="O2" s="717"/>
      <c r="P2" s="717"/>
      <c r="Q2" s="717"/>
    </row>
    <row r="3" spans="1:17" ht="42.75" customHeight="1">
      <c r="A3" s="725" t="s">
        <v>632</v>
      </c>
      <c r="B3" s="726"/>
      <c r="C3" s="726"/>
      <c r="D3" s="726"/>
      <c r="E3" s="726"/>
      <c r="F3" s="726"/>
      <c r="Q3" s="285"/>
    </row>
    <row r="4" spans="1:17" ht="53.25" customHeight="1">
      <c r="A4" s="288"/>
      <c r="B4" s="290" t="s">
        <v>339</v>
      </c>
      <c r="C4" s="289"/>
      <c r="D4" s="289"/>
      <c r="E4" s="289"/>
      <c r="F4" s="289"/>
      <c r="Q4" s="285"/>
    </row>
    <row r="5" spans="1:3" ht="20.25">
      <c r="A5" s="291"/>
      <c r="B5" s="292"/>
      <c r="C5" s="293"/>
    </row>
    <row r="6" spans="1:45" ht="37.5" customHeight="1">
      <c r="A6" s="725" t="s">
        <v>633</v>
      </c>
      <c r="B6" s="726"/>
      <c r="C6" s="726"/>
      <c r="D6" s="726"/>
      <c r="E6" s="726"/>
      <c r="F6" s="726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</row>
    <row r="7" spans="1:45" ht="30.75" customHeight="1">
      <c r="A7" s="288"/>
      <c r="B7" s="290" t="str">
        <f>B4</f>
        <v>на 2020 год</v>
      </c>
      <c r="C7" s="289"/>
      <c r="D7" s="289"/>
      <c r="E7" s="289"/>
      <c r="F7" s="289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</row>
    <row r="8" spans="18:45" ht="18.75"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</row>
    <row r="9" spans="8:45" ht="18.75">
      <c r="H9" s="294"/>
      <c r="I9" s="295"/>
      <c r="J9" s="295"/>
      <c r="K9" s="295"/>
      <c r="M9" s="295"/>
      <c r="N9" s="295"/>
      <c r="O9" s="295"/>
      <c r="P9" s="295"/>
      <c r="Q9" s="283" t="s">
        <v>97</v>
      </c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</row>
    <row r="10" spans="1:45" ht="38.25" customHeight="1">
      <c r="A10" s="6" t="s">
        <v>98</v>
      </c>
      <c r="B10" s="7" t="s">
        <v>99</v>
      </c>
      <c r="C10" s="8" t="s">
        <v>173</v>
      </c>
      <c r="D10" s="9" t="s">
        <v>150</v>
      </c>
      <c r="E10" s="727" t="s">
        <v>111</v>
      </c>
      <c r="F10" s="728"/>
      <c r="G10" s="728"/>
      <c r="H10" s="728"/>
      <c r="I10" s="728"/>
      <c r="J10" s="728"/>
      <c r="K10" s="728"/>
      <c r="L10" s="728"/>
      <c r="M10" s="728"/>
      <c r="N10" s="728"/>
      <c r="O10" s="728"/>
      <c r="P10" s="729"/>
      <c r="Q10" s="9" t="s">
        <v>165</v>
      </c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</row>
    <row r="11" spans="1:45" ht="34.5" customHeight="1">
      <c r="A11" s="12"/>
      <c r="B11" s="13" t="s">
        <v>100</v>
      </c>
      <c r="C11" s="14" t="s">
        <v>149</v>
      </c>
      <c r="D11" s="15" t="s">
        <v>151</v>
      </c>
      <c r="E11" s="16"/>
      <c r="F11" s="17"/>
      <c r="G11" s="16"/>
      <c r="H11" s="261"/>
      <c r="I11" s="18"/>
      <c r="J11" s="16"/>
      <c r="K11" s="18"/>
      <c r="L11" s="16"/>
      <c r="M11" s="18"/>
      <c r="N11" s="16"/>
      <c r="O11" s="18"/>
      <c r="P11" s="16"/>
      <c r="Q11" s="19" t="s">
        <v>166</v>
      </c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</row>
    <row r="12" spans="1:45" ht="37.5">
      <c r="A12" s="12"/>
      <c r="B12" s="13" t="s">
        <v>22</v>
      </c>
      <c r="C12" s="19" t="s">
        <v>152</v>
      </c>
      <c r="D12" s="15" t="s">
        <v>152</v>
      </c>
      <c r="E12" s="20" t="s">
        <v>153</v>
      </c>
      <c r="F12" s="21" t="s">
        <v>154</v>
      </c>
      <c r="G12" s="20" t="s">
        <v>155</v>
      </c>
      <c r="H12" s="343" t="s">
        <v>156</v>
      </c>
      <c r="I12" s="344" t="s">
        <v>157</v>
      </c>
      <c r="J12" s="345" t="s">
        <v>158</v>
      </c>
      <c r="K12" s="344" t="s">
        <v>159</v>
      </c>
      <c r="L12" s="345" t="s">
        <v>160</v>
      </c>
      <c r="M12" s="21" t="s">
        <v>161</v>
      </c>
      <c r="N12" s="20" t="s">
        <v>162</v>
      </c>
      <c r="O12" s="21" t="s">
        <v>163</v>
      </c>
      <c r="P12" s="20" t="s">
        <v>164</v>
      </c>
      <c r="Q12" s="19" t="s">
        <v>149</v>
      </c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</row>
    <row r="13" spans="1:45" ht="22.5" customHeight="1">
      <c r="A13" s="12"/>
      <c r="B13" s="13" t="s">
        <v>101</v>
      </c>
      <c r="C13" s="12"/>
      <c r="D13" s="23"/>
      <c r="E13" s="20" t="s">
        <v>181</v>
      </c>
      <c r="F13" s="21" t="s">
        <v>181</v>
      </c>
      <c r="G13" s="20" t="s">
        <v>181</v>
      </c>
      <c r="H13" s="262" t="s">
        <v>182</v>
      </c>
      <c r="I13" s="22" t="s">
        <v>182</v>
      </c>
      <c r="J13" s="22" t="s">
        <v>182</v>
      </c>
      <c r="K13" s="22" t="s">
        <v>182</v>
      </c>
      <c r="L13" s="22" t="s">
        <v>182</v>
      </c>
      <c r="M13" s="22" t="s">
        <v>182</v>
      </c>
      <c r="N13" s="22" t="s">
        <v>182</v>
      </c>
      <c r="O13" s="22" t="s">
        <v>182</v>
      </c>
      <c r="P13" s="22" t="s">
        <v>182</v>
      </c>
      <c r="Q13" s="19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</row>
    <row r="14" spans="1:45" ht="18.75">
      <c r="A14" s="24"/>
      <c r="B14" s="25" t="s">
        <v>102</v>
      </c>
      <c r="C14" s="24"/>
      <c r="D14" s="26"/>
      <c r="E14" s="27"/>
      <c r="F14" s="28"/>
      <c r="G14" s="27"/>
      <c r="H14" s="263"/>
      <c r="I14" s="28"/>
      <c r="J14" s="27"/>
      <c r="K14" s="28"/>
      <c r="L14" s="27"/>
      <c r="M14" s="28"/>
      <c r="N14" s="27"/>
      <c r="O14" s="28"/>
      <c r="P14" s="27"/>
      <c r="Q14" s="30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</row>
    <row r="15" spans="1:17" s="296" customFormat="1" ht="18.75">
      <c r="A15" s="31" t="s">
        <v>58</v>
      </c>
      <c r="B15" s="32" t="s">
        <v>195</v>
      </c>
      <c r="C15" s="33">
        <f>SUM(C16:C41)</f>
        <v>0</v>
      </c>
      <c r="D15" s="33">
        <f>SUM(E15:P15)</f>
        <v>45137.2</v>
      </c>
      <c r="E15" s="33">
        <f aca="true" t="shared" si="0" ref="E15:P15">SUM(E16:E41)</f>
        <v>0</v>
      </c>
      <c r="F15" s="33">
        <f t="shared" si="0"/>
        <v>0</v>
      </c>
      <c r="G15" s="33">
        <f t="shared" si="0"/>
        <v>45137.2</v>
      </c>
      <c r="H15" s="33">
        <f t="shared" si="0"/>
        <v>0</v>
      </c>
      <c r="I15" s="33">
        <f t="shared" si="0"/>
        <v>0</v>
      </c>
      <c r="J15" s="33">
        <f t="shared" si="0"/>
        <v>0</v>
      </c>
      <c r="K15" s="33">
        <f t="shared" si="0"/>
        <v>0</v>
      </c>
      <c r="L15" s="33">
        <f t="shared" si="0"/>
        <v>0</v>
      </c>
      <c r="M15" s="33">
        <f t="shared" si="0"/>
        <v>0</v>
      </c>
      <c r="N15" s="33">
        <f t="shared" si="0"/>
        <v>0</v>
      </c>
      <c r="O15" s="33">
        <f t="shared" si="0"/>
        <v>0</v>
      </c>
      <c r="P15" s="33">
        <f t="shared" si="0"/>
        <v>0</v>
      </c>
      <c r="Q15" s="33">
        <f>C15+D15</f>
        <v>45137.2</v>
      </c>
    </row>
    <row r="16" spans="1:17" s="296" customFormat="1" ht="18.75">
      <c r="A16" s="34" t="s">
        <v>282</v>
      </c>
      <c r="B16" s="174" t="s">
        <v>283</v>
      </c>
      <c r="C16" s="146"/>
      <c r="D16" s="33">
        <f aca="true" t="shared" si="1" ref="D16:D66">SUM(E16:P16)</f>
        <v>0</v>
      </c>
      <c r="E16" s="146"/>
      <c r="F16" s="146"/>
      <c r="G16" s="146"/>
      <c r="H16" s="146"/>
      <c r="I16" s="146"/>
      <c r="J16" s="146"/>
      <c r="K16" s="178"/>
      <c r="L16" s="178"/>
      <c r="M16" s="146"/>
      <c r="N16" s="146"/>
      <c r="O16" s="146"/>
      <c r="P16" s="146"/>
      <c r="Q16" s="33">
        <f aca="true" t="shared" si="2" ref="Q16:Q64">C16+D16</f>
        <v>0</v>
      </c>
    </row>
    <row r="17" spans="1:17" s="296" customFormat="1" ht="18.75">
      <c r="A17" s="34" t="s">
        <v>59</v>
      </c>
      <c r="B17" s="174" t="s">
        <v>60</v>
      </c>
      <c r="C17" s="146"/>
      <c r="D17" s="33">
        <f t="shared" si="1"/>
        <v>14200</v>
      </c>
      <c r="E17" s="146"/>
      <c r="F17" s="146"/>
      <c r="G17" s="146">
        <v>14200</v>
      </c>
      <c r="H17" s="146"/>
      <c r="I17" s="146"/>
      <c r="J17" s="146"/>
      <c r="K17" s="178"/>
      <c r="L17" s="178"/>
      <c r="M17" s="146"/>
      <c r="N17" s="146"/>
      <c r="O17" s="146"/>
      <c r="P17" s="146"/>
      <c r="Q17" s="33">
        <f t="shared" si="2"/>
        <v>14200</v>
      </c>
    </row>
    <row r="18" spans="1:17" s="296" customFormat="1" ht="75">
      <c r="A18" s="39" t="s">
        <v>250</v>
      </c>
      <c r="B18" s="173" t="s">
        <v>304</v>
      </c>
      <c r="C18" s="146"/>
      <c r="D18" s="33">
        <f t="shared" si="1"/>
        <v>7949.2</v>
      </c>
      <c r="E18" s="146"/>
      <c r="F18" s="146"/>
      <c r="G18" s="146">
        <v>7949.2</v>
      </c>
      <c r="H18" s="146"/>
      <c r="I18" s="146"/>
      <c r="J18" s="146"/>
      <c r="K18" s="178"/>
      <c r="L18" s="178"/>
      <c r="M18" s="146"/>
      <c r="N18" s="146"/>
      <c r="O18" s="146"/>
      <c r="P18" s="146"/>
      <c r="Q18" s="33">
        <f t="shared" si="2"/>
        <v>7949.2</v>
      </c>
    </row>
    <row r="19" spans="1:17" s="296" customFormat="1" ht="37.5">
      <c r="A19" s="39" t="s">
        <v>276</v>
      </c>
      <c r="B19" s="173" t="s">
        <v>277</v>
      </c>
      <c r="C19" s="146"/>
      <c r="D19" s="33">
        <f t="shared" si="1"/>
        <v>0</v>
      </c>
      <c r="E19" s="146"/>
      <c r="F19" s="146"/>
      <c r="G19" s="146"/>
      <c r="H19" s="146"/>
      <c r="I19" s="146"/>
      <c r="J19" s="146"/>
      <c r="K19" s="178"/>
      <c r="L19" s="178"/>
      <c r="M19" s="146"/>
      <c r="N19" s="146"/>
      <c r="O19" s="146"/>
      <c r="P19" s="146"/>
      <c r="Q19" s="33">
        <f t="shared" si="2"/>
        <v>0</v>
      </c>
    </row>
    <row r="20" spans="1:17" s="296" customFormat="1" ht="37.5">
      <c r="A20" s="34" t="s">
        <v>61</v>
      </c>
      <c r="B20" s="174" t="s">
        <v>62</v>
      </c>
      <c r="C20" s="146"/>
      <c r="D20" s="33">
        <f t="shared" si="1"/>
        <v>0</v>
      </c>
      <c r="E20" s="146"/>
      <c r="F20" s="146"/>
      <c r="G20" s="146"/>
      <c r="H20" s="146"/>
      <c r="I20" s="146"/>
      <c r="J20" s="146"/>
      <c r="K20" s="178"/>
      <c r="L20" s="178"/>
      <c r="M20" s="146"/>
      <c r="N20" s="146"/>
      <c r="O20" s="146"/>
      <c r="P20" s="146"/>
      <c r="Q20" s="33">
        <f t="shared" si="2"/>
        <v>0</v>
      </c>
    </row>
    <row r="21" spans="1:17" s="296" customFormat="1" ht="18.75">
      <c r="A21" s="34" t="s">
        <v>223</v>
      </c>
      <c r="B21" s="174" t="s">
        <v>63</v>
      </c>
      <c r="C21" s="146"/>
      <c r="D21" s="33">
        <f>SUM(E21:P21)</f>
        <v>0</v>
      </c>
      <c r="E21" s="146"/>
      <c r="F21" s="146"/>
      <c r="G21" s="146"/>
      <c r="H21" s="146"/>
      <c r="I21" s="146"/>
      <c r="J21" s="146"/>
      <c r="K21" s="178"/>
      <c r="L21" s="178"/>
      <c r="M21" s="146"/>
      <c r="N21" s="146"/>
      <c r="O21" s="146"/>
      <c r="P21" s="146"/>
      <c r="Q21" s="33">
        <f t="shared" si="2"/>
        <v>0</v>
      </c>
    </row>
    <row r="22" spans="1:17" s="296" customFormat="1" ht="37.5">
      <c r="A22" s="34" t="s">
        <v>225</v>
      </c>
      <c r="B22" s="174" t="s">
        <v>224</v>
      </c>
      <c r="C22" s="146"/>
      <c r="D22" s="33">
        <f>SUM(E22:P22)</f>
        <v>0</v>
      </c>
      <c r="E22" s="146"/>
      <c r="F22" s="146"/>
      <c r="G22" s="146"/>
      <c r="H22" s="146"/>
      <c r="I22" s="146"/>
      <c r="J22" s="146"/>
      <c r="K22" s="178"/>
      <c r="L22" s="178"/>
      <c r="M22" s="146"/>
      <c r="N22" s="146"/>
      <c r="O22" s="146"/>
      <c r="P22" s="146"/>
      <c r="Q22" s="33">
        <f t="shared" si="2"/>
        <v>0</v>
      </c>
    </row>
    <row r="23" spans="1:17" s="296" customFormat="1" ht="18.75">
      <c r="A23" s="34" t="s">
        <v>64</v>
      </c>
      <c r="B23" s="174" t="s">
        <v>65</v>
      </c>
      <c r="C23" s="146"/>
      <c r="D23" s="33">
        <f t="shared" si="1"/>
        <v>2570</v>
      </c>
      <c r="E23" s="146"/>
      <c r="F23" s="146"/>
      <c r="G23" s="146">
        <v>2570</v>
      </c>
      <c r="H23" s="146"/>
      <c r="I23" s="146"/>
      <c r="J23" s="146"/>
      <c r="K23" s="178"/>
      <c r="L23" s="178"/>
      <c r="M23" s="192"/>
      <c r="N23" s="146"/>
      <c r="O23" s="146"/>
      <c r="P23" s="146"/>
      <c r="Q23" s="33">
        <f t="shared" si="2"/>
        <v>2570</v>
      </c>
    </row>
    <row r="24" spans="1:17" s="296" customFormat="1" ht="18.75">
      <c r="A24" s="34" t="s">
        <v>494</v>
      </c>
      <c r="B24" s="174" t="s">
        <v>493</v>
      </c>
      <c r="C24" s="146"/>
      <c r="D24" s="33">
        <f t="shared" si="1"/>
        <v>0</v>
      </c>
      <c r="E24" s="146"/>
      <c r="F24" s="146"/>
      <c r="G24" s="146"/>
      <c r="H24" s="146"/>
      <c r="I24" s="146"/>
      <c r="J24" s="146"/>
      <c r="K24" s="178"/>
      <c r="L24" s="178"/>
      <c r="M24" s="192"/>
      <c r="N24" s="146"/>
      <c r="O24" s="146"/>
      <c r="P24" s="146"/>
      <c r="Q24" s="33">
        <f t="shared" si="2"/>
        <v>0</v>
      </c>
    </row>
    <row r="25" spans="1:17" s="296" customFormat="1" ht="18.75">
      <c r="A25" s="34" t="s">
        <v>66</v>
      </c>
      <c r="B25" s="174" t="s">
        <v>67</v>
      </c>
      <c r="C25" s="146"/>
      <c r="D25" s="33">
        <f t="shared" si="1"/>
        <v>12300</v>
      </c>
      <c r="E25" s="146"/>
      <c r="F25" s="146"/>
      <c r="G25" s="146">
        <v>12300</v>
      </c>
      <c r="H25" s="146"/>
      <c r="I25" s="146"/>
      <c r="J25" s="146"/>
      <c r="K25" s="178"/>
      <c r="L25" s="178"/>
      <c r="M25" s="192"/>
      <c r="N25" s="146"/>
      <c r="O25" s="146"/>
      <c r="P25" s="146"/>
      <c r="Q25" s="33">
        <f t="shared" si="2"/>
        <v>12300</v>
      </c>
    </row>
    <row r="26" spans="1:17" s="296" customFormat="1" ht="18.75">
      <c r="A26" s="36" t="s">
        <v>189</v>
      </c>
      <c r="B26" s="174" t="s">
        <v>275</v>
      </c>
      <c r="C26" s="146"/>
      <c r="D26" s="33">
        <f t="shared" si="1"/>
        <v>0</v>
      </c>
      <c r="E26" s="146"/>
      <c r="F26" s="146"/>
      <c r="G26" s="146"/>
      <c r="H26" s="146"/>
      <c r="I26" s="146"/>
      <c r="J26" s="146"/>
      <c r="K26" s="178"/>
      <c r="L26" s="178"/>
      <c r="M26" s="146"/>
      <c r="N26" s="146"/>
      <c r="O26" s="146"/>
      <c r="P26" s="146"/>
      <c r="Q26" s="33">
        <f t="shared" si="2"/>
        <v>0</v>
      </c>
    </row>
    <row r="27" spans="1:17" s="296" customFormat="1" ht="37.5">
      <c r="A27" s="39" t="s">
        <v>68</v>
      </c>
      <c r="B27" s="174" t="s">
        <v>69</v>
      </c>
      <c r="C27" s="146"/>
      <c r="D27" s="33">
        <f t="shared" si="1"/>
        <v>0</v>
      </c>
      <c r="E27" s="146"/>
      <c r="F27" s="146"/>
      <c r="G27" s="146"/>
      <c r="H27" s="146"/>
      <c r="I27" s="146"/>
      <c r="J27" s="146"/>
      <c r="K27" s="178"/>
      <c r="L27" s="178"/>
      <c r="M27" s="146"/>
      <c r="N27" s="146"/>
      <c r="O27" s="146"/>
      <c r="P27" s="146"/>
      <c r="Q27" s="33">
        <f t="shared" si="2"/>
        <v>0</v>
      </c>
    </row>
    <row r="28" spans="1:17" s="296" customFormat="1" ht="93.75">
      <c r="A28" s="39" t="s">
        <v>190</v>
      </c>
      <c r="B28" s="174" t="s">
        <v>191</v>
      </c>
      <c r="C28" s="146"/>
      <c r="D28" s="33">
        <f t="shared" si="1"/>
        <v>0</v>
      </c>
      <c r="E28" s="146"/>
      <c r="F28" s="146"/>
      <c r="G28" s="146"/>
      <c r="H28" s="146"/>
      <c r="I28" s="146"/>
      <c r="J28" s="146"/>
      <c r="K28" s="178"/>
      <c r="L28" s="178"/>
      <c r="M28" s="146"/>
      <c r="N28" s="146"/>
      <c r="O28" s="146"/>
      <c r="P28" s="146"/>
      <c r="Q28" s="33">
        <f t="shared" si="2"/>
        <v>0</v>
      </c>
    </row>
    <row r="29" spans="1:17" s="297" customFormat="1" ht="56.25">
      <c r="A29" s="427" t="s">
        <v>317</v>
      </c>
      <c r="B29" s="240" t="s">
        <v>318</v>
      </c>
      <c r="C29" s="241"/>
      <c r="D29" s="242"/>
      <c r="E29" s="241"/>
      <c r="F29" s="241"/>
      <c r="G29" s="241"/>
      <c r="H29" s="241"/>
      <c r="I29" s="270"/>
      <c r="J29" s="270"/>
      <c r="K29" s="270"/>
      <c r="L29" s="270"/>
      <c r="M29" s="270"/>
      <c r="N29" s="270"/>
      <c r="O29" s="270"/>
      <c r="P29" s="270"/>
      <c r="Q29" s="33">
        <f t="shared" si="2"/>
        <v>0</v>
      </c>
    </row>
    <row r="30" spans="1:17" s="296" customFormat="1" ht="93.75">
      <c r="A30" s="37" t="s">
        <v>70</v>
      </c>
      <c r="B30" s="175" t="s">
        <v>184</v>
      </c>
      <c r="C30" s="146"/>
      <c r="D30" s="33">
        <f t="shared" si="1"/>
        <v>2400</v>
      </c>
      <c r="E30" s="146"/>
      <c r="F30" s="146"/>
      <c r="G30" s="146">
        <v>2400</v>
      </c>
      <c r="H30" s="146"/>
      <c r="I30" s="146"/>
      <c r="J30" s="146"/>
      <c r="K30" s="178"/>
      <c r="L30" s="178"/>
      <c r="M30" s="146"/>
      <c r="N30" s="146"/>
      <c r="O30" s="146"/>
      <c r="P30" s="146"/>
      <c r="Q30" s="33">
        <f t="shared" si="2"/>
        <v>2400</v>
      </c>
    </row>
    <row r="31" spans="1:17" s="296" customFormat="1" ht="112.5">
      <c r="A31" s="37" t="s">
        <v>11</v>
      </c>
      <c r="B31" s="175" t="s">
        <v>12</v>
      </c>
      <c r="C31" s="146"/>
      <c r="D31" s="33">
        <f t="shared" si="1"/>
        <v>0</v>
      </c>
      <c r="E31" s="146"/>
      <c r="F31" s="146"/>
      <c r="G31" s="146"/>
      <c r="H31" s="146"/>
      <c r="I31" s="146"/>
      <c r="J31" s="146"/>
      <c r="K31" s="178"/>
      <c r="L31" s="178"/>
      <c r="M31" s="146"/>
      <c r="N31" s="146"/>
      <c r="O31" s="146"/>
      <c r="P31" s="146"/>
      <c r="Q31" s="33">
        <f t="shared" si="2"/>
        <v>0</v>
      </c>
    </row>
    <row r="32" spans="1:17" s="296" customFormat="1" ht="112.5">
      <c r="A32" s="34" t="s">
        <v>71</v>
      </c>
      <c r="B32" s="175" t="s">
        <v>192</v>
      </c>
      <c r="C32" s="146"/>
      <c r="D32" s="33">
        <f t="shared" si="1"/>
        <v>4958</v>
      </c>
      <c r="E32" s="146"/>
      <c r="F32" s="146"/>
      <c r="G32" s="146">
        <v>4958</v>
      </c>
      <c r="H32" s="146"/>
      <c r="I32" s="146"/>
      <c r="J32" s="146"/>
      <c r="K32" s="178"/>
      <c r="L32" s="178"/>
      <c r="M32" s="146"/>
      <c r="N32" s="146"/>
      <c r="O32" s="146"/>
      <c r="P32" s="146"/>
      <c r="Q32" s="33">
        <f t="shared" si="2"/>
        <v>4958</v>
      </c>
    </row>
    <row r="33" spans="1:17" s="296" customFormat="1" ht="56.25">
      <c r="A33" s="34" t="s">
        <v>285</v>
      </c>
      <c r="B33" s="175" t="s">
        <v>284</v>
      </c>
      <c r="C33" s="146"/>
      <c r="D33" s="33">
        <f t="shared" si="1"/>
        <v>0</v>
      </c>
      <c r="E33" s="146"/>
      <c r="F33" s="146"/>
      <c r="G33" s="146"/>
      <c r="H33" s="146"/>
      <c r="I33" s="146"/>
      <c r="J33" s="146"/>
      <c r="K33" s="178"/>
      <c r="L33" s="178"/>
      <c r="M33" s="146"/>
      <c r="N33" s="146"/>
      <c r="O33" s="146"/>
      <c r="P33" s="146"/>
      <c r="Q33" s="33">
        <f t="shared" si="2"/>
        <v>0</v>
      </c>
    </row>
    <row r="34" spans="1:17" s="296" customFormat="1" ht="75">
      <c r="A34" s="38" t="s">
        <v>193</v>
      </c>
      <c r="B34" s="175" t="s">
        <v>194</v>
      </c>
      <c r="C34" s="146"/>
      <c r="D34" s="33">
        <f t="shared" si="1"/>
        <v>0</v>
      </c>
      <c r="E34" s="146"/>
      <c r="F34" s="146"/>
      <c r="G34" s="146"/>
      <c r="H34" s="146"/>
      <c r="I34" s="146"/>
      <c r="J34" s="146"/>
      <c r="K34" s="178"/>
      <c r="L34" s="178"/>
      <c r="M34" s="146"/>
      <c r="N34" s="146"/>
      <c r="O34" s="146"/>
      <c r="P34" s="146"/>
      <c r="Q34" s="33">
        <f t="shared" si="2"/>
        <v>0</v>
      </c>
    </row>
    <row r="35" spans="1:17" s="298" customFormat="1" ht="114" customHeight="1">
      <c r="A35" s="691" t="s">
        <v>319</v>
      </c>
      <c r="B35" s="175" t="s">
        <v>320</v>
      </c>
      <c r="C35" s="243"/>
      <c r="D35" s="244"/>
      <c r="E35" s="243"/>
      <c r="F35" s="243"/>
      <c r="G35" s="243"/>
      <c r="H35" s="243"/>
      <c r="I35" s="271"/>
      <c r="J35" s="271"/>
      <c r="K35" s="271"/>
      <c r="L35" s="271"/>
      <c r="M35" s="271"/>
      <c r="N35" s="271"/>
      <c r="O35" s="271"/>
      <c r="P35" s="271"/>
      <c r="Q35" s="33">
        <f t="shared" si="2"/>
        <v>0</v>
      </c>
    </row>
    <row r="36" spans="1:17" s="296" customFormat="1" ht="37.5">
      <c r="A36" s="34" t="s">
        <v>72</v>
      </c>
      <c r="B36" s="176" t="s">
        <v>73</v>
      </c>
      <c r="C36" s="147"/>
      <c r="D36" s="33">
        <f t="shared" si="1"/>
        <v>0</v>
      </c>
      <c r="E36" s="147"/>
      <c r="F36" s="147"/>
      <c r="G36" s="147"/>
      <c r="H36" s="147"/>
      <c r="I36" s="147"/>
      <c r="J36" s="147"/>
      <c r="K36" s="179"/>
      <c r="L36" s="179"/>
      <c r="M36" s="147"/>
      <c r="N36" s="147"/>
      <c r="O36" s="147"/>
      <c r="P36" s="147"/>
      <c r="Q36" s="33">
        <f t="shared" si="2"/>
        <v>0</v>
      </c>
    </row>
    <row r="37" spans="1:17" s="296" customFormat="1" ht="37.5">
      <c r="A37" s="282" t="s">
        <v>74</v>
      </c>
      <c r="B37" s="174" t="s">
        <v>338</v>
      </c>
      <c r="C37" s="147"/>
      <c r="D37" s="33">
        <f>SUM(E37:P37)</f>
        <v>0</v>
      </c>
      <c r="E37" s="147"/>
      <c r="F37" s="147"/>
      <c r="G37" s="147"/>
      <c r="H37" s="147"/>
      <c r="I37" s="147"/>
      <c r="J37" s="147"/>
      <c r="K37" s="179"/>
      <c r="L37" s="179"/>
      <c r="M37" s="147"/>
      <c r="N37" s="147"/>
      <c r="O37" s="147"/>
      <c r="P37" s="147"/>
      <c r="Q37" s="33">
        <f t="shared" si="2"/>
        <v>0</v>
      </c>
    </row>
    <row r="38" spans="1:17" s="296" customFormat="1" ht="112.5">
      <c r="A38" s="34" t="s">
        <v>75</v>
      </c>
      <c r="B38" s="174" t="s">
        <v>251</v>
      </c>
      <c r="C38" s="147"/>
      <c r="D38" s="33">
        <f t="shared" si="1"/>
        <v>0</v>
      </c>
      <c r="E38" s="147"/>
      <c r="F38" s="147"/>
      <c r="G38" s="147"/>
      <c r="H38" s="147"/>
      <c r="I38" s="147"/>
      <c r="J38" s="147"/>
      <c r="K38" s="179"/>
      <c r="L38" s="179"/>
      <c r="M38" s="147"/>
      <c r="N38" s="147"/>
      <c r="O38" s="147"/>
      <c r="P38" s="147"/>
      <c r="Q38" s="33">
        <f t="shared" si="2"/>
        <v>0</v>
      </c>
    </row>
    <row r="39" spans="1:17" s="296" customFormat="1" ht="56.25">
      <c r="A39" s="39" t="s">
        <v>271</v>
      </c>
      <c r="B39" s="174" t="s">
        <v>252</v>
      </c>
      <c r="C39" s="146"/>
      <c r="D39" s="33">
        <f t="shared" si="1"/>
        <v>760</v>
      </c>
      <c r="E39" s="146"/>
      <c r="F39" s="146"/>
      <c r="G39" s="146">
        <v>760</v>
      </c>
      <c r="H39" s="146"/>
      <c r="I39" s="146"/>
      <c r="J39" s="146"/>
      <c r="K39" s="178"/>
      <c r="L39" s="178"/>
      <c r="M39" s="146"/>
      <c r="N39" s="146"/>
      <c r="O39" s="146"/>
      <c r="P39" s="146"/>
      <c r="Q39" s="33">
        <f t="shared" si="2"/>
        <v>760</v>
      </c>
    </row>
    <row r="40" spans="1:17" s="296" customFormat="1" ht="93.75">
      <c r="A40" s="39" t="s">
        <v>330</v>
      </c>
      <c r="B40" s="174" t="s">
        <v>337</v>
      </c>
      <c r="C40" s="148"/>
      <c r="D40" s="33">
        <f t="shared" si="1"/>
        <v>0</v>
      </c>
      <c r="E40" s="148"/>
      <c r="F40" s="148"/>
      <c r="G40" s="148"/>
      <c r="H40" s="148"/>
      <c r="I40" s="148"/>
      <c r="J40" s="148"/>
      <c r="K40" s="180"/>
      <c r="L40" s="180"/>
      <c r="M40" s="148"/>
      <c r="N40" s="148"/>
      <c r="O40" s="148"/>
      <c r="P40" s="148"/>
      <c r="Q40" s="33">
        <f t="shared" si="2"/>
        <v>0</v>
      </c>
    </row>
    <row r="41" spans="1:17" s="296" customFormat="1" ht="18.75">
      <c r="A41" s="39" t="s">
        <v>272</v>
      </c>
      <c r="B41" s="174" t="s">
        <v>76</v>
      </c>
      <c r="C41" s="148"/>
      <c r="D41" s="33">
        <f t="shared" si="1"/>
        <v>0</v>
      </c>
      <c r="E41" s="148"/>
      <c r="F41" s="148"/>
      <c r="G41" s="148"/>
      <c r="H41" s="148"/>
      <c r="I41" s="148"/>
      <c r="J41" s="148"/>
      <c r="K41" s="180"/>
      <c r="L41" s="180"/>
      <c r="M41" s="148"/>
      <c r="N41" s="148"/>
      <c r="O41" s="148"/>
      <c r="P41" s="148"/>
      <c r="Q41" s="33">
        <f t="shared" si="2"/>
        <v>0</v>
      </c>
    </row>
    <row r="42" spans="1:45" ht="18.75">
      <c r="A42" s="31" t="s">
        <v>103</v>
      </c>
      <c r="B42" s="43" t="s">
        <v>104</v>
      </c>
      <c r="C42" s="149">
        <f>C43+C81</f>
        <v>0</v>
      </c>
      <c r="D42" s="33">
        <f t="shared" si="1"/>
        <v>38974.200000000004</v>
      </c>
      <c r="E42" s="149">
        <f aca="true" t="shared" si="3" ref="E42:P42">E43+E81</f>
        <v>0</v>
      </c>
      <c r="F42" s="149">
        <f t="shared" si="3"/>
        <v>0</v>
      </c>
      <c r="G42" s="149">
        <f t="shared" si="3"/>
        <v>38974.200000000004</v>
      </c>
      <c r="H42" s="149">
        <f t="shared" si="3"/>
        <v>0</v>
      </c>
      <c r="I42" s="149">
        <f t="shared" si="3"/>
        <v>0</v>
      </c>
      <c r="J42" s="149">
        <f t="shared" si="3"/>
        <v>0</v>
      </c>
      <c r="K42" s="149">
        <f t="shared" si="3"/>
        <v>0</v>
      </c>
      <c r="L42" s="149">
        <f t="shared" si="3"/>
        <v>0</v>
      </c>
      <c r="M42" s="149">
        <f t="shared" si="3"/>
        <v>0</v>
      </c>
      <c r="N42" s="149">
        <f t="shared" si="3"/>
        <v>0</v>
      </c>
      <c r="O42" s="149">
        <f t="shared" si="3"/>
        <v>0</v>
      </c>
      <c r="P42" s="149">
        <f t="shared" si="3"/>
        <v>0</v>
      </c>
      <c r="Q42" s="33">
        <f t="shared" si="2"/>
        <v>38974.200000000004</v>
      </c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</row>
    <row r="43" spans="1:45" ht="37.5">
      <c r="A43" s="692" t="s">
        <v>105</v>
      </c>
      <c r="B43" s="150" t="s">
        <v>88</v>
      </c>
      <c r="C43" s="40">
        <f>C44+C53+C62+C76</f>
        <v>0</v>
      </c>
      <c r="D43" s="33">
        <f t="shared" si="1"/>
        <v>38974.200000000004</v>
      </c>
      <c r="E43" s="40">
        <f aca="true" t="shared" si="4" ref="E43:P43">E44+E53+E62+E76</f>
        <v>0</v>
      </c>
      <c r="F43" s="40">
        <f t="shared" si="4"/>
        <v>0</v>
      </c>
      <c r="G43" s="40">
        <f t="shared" si="4"/>
        <v>38974.200000000004</v>
      </c>
      <c r="H43" s="40">
        <f t="shared" si="4"/>
        <v>0</v>
      </c>
      <c r="I43" s="40">
        <f t="shared" si="4"/>
        <v>0</v>
      </c>
      <c r="J43" s="40">
        <f t="shared" si="4"/>
        <v>0</v>
      </c>
      <c r="K43" s="40">
        <f t="shared" si="4"/>
        <v>0</v>
      </c>
      <c r="L43" s="40">
        <f t="shared" si="4"/>
        <v>0</v>
      </c>
      <c r="M43" s="40">
        <f t="shared" si="4"/>
        <v>0</v>
      </c>
      <c r="N43" s="40">
        <f t="shared" si="4"/>
        <v>0</v>
      </c>
      <c r="O43" s="40">
        <f t="shared" si="4"/>
        <v>0</v>
      </c>
      <c r="P43" s="40">
        <f t="shared" si="4"/>
        <v>0</v>
      </c>
      <c r="Q43" s="33">
        <f t="shared" si="2"/>
        <v>38974.200000000004</v>
      </c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</row>
    <row r="44" spans="1:45" ht="39">
      <c r="A44" s="693" t="s">
        <v>510</v>
      </c>
      <c r="B44" s="151" t="s">
        <v>294</v>
      </c>
      <c r="C44" s="152">
        <f>C45</f>
        <v>0</v>
      </c>
      <c r="D44" s="33">
        <f t="shared" si="1"/>
        <v>37923.6</v>
      </c>
      <c r="E44" s="152">
        <f aca="true" t="shared" si="5" ref="E44:K44">E45</f>
        <v>0</v>
      </c>
      <c r="F44" s="152">
        <f t="shared" si="5"/>
        <v>0</v>
      </c>
      <c r="G44" s="152">
        <f t="shared" si="5"/>
        <v>37923.6</v>
      </c>
      <c r="H44" s="152">
        <f t="shared" si="5"/>
        <v>0</v>
      </c>
      <c r="I44" s="152">
        <f t="shared" si="5"/>
        <v>0</v>
      </c>
      <c r="J44" s="152">
        <f t="shared" si="5"/>
        <v>0</v>
      </c>
      <c r="K44" s="152">
        <f t="shared" si="5"/>
        <v>0</v>
      </c>
      <c r="L44" s="152">
        <f>L45</f>
        <v>0</v>
      </c>
      <c r="M44" s="152">
        <f>M45</f>
        <v>0</v>
      </c>
      <c r="N44" s="152">
        <f>N45</f>
        <v>0</v>
      </c>
      <c r="O44" s="152">
        <f>O45</f>
        <v>0</v>
      </c>
      <c r="P44" s="152">
        <f>P45</f>
        <v>0</v>
      </c>
      <c r="Q44" s="33">
        <f t="shared" si="2"/>
        <v>37923.6</v>
      </c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</row>
    <row r="45" spans="1:45" ht="37.5">
      <c r="A45" s="34" t="s">
        <v>511</v>
      </c>
      <c r="B45" s="35" t="s">
        <v>89</v>
      </c>
      <c r="C45" s="153">
        <f>C46</f>
        <v>0</v>
      </c>
      <c r="D45" s="33">
        <f t="shared" si="1"/>
        <v>37923.6</v>
      </c>
      <c r="E45" s="153">
        <f>E47+E50</f>
        <v>0</v>
      </c>
      <c r="F45" s="153">
        <f aca="true" t="shared" si="6" ref="F45:P45">F47+F50</f>
        <v>0</v>
      </c>
      <c r="G45" s="153">
        <f t="shared" si="6"/>
        <v>37923.6</v>
      </c>
      <c r="H45" s="153">
        <f t="shared" si="6"/>
        <v>0</v>
      </c>
      <c r="I45" s="153">
        <f t="shared" si="6"/>
        <v>0</v>
      </c>
      <c r="J45" s="153">
        <f t="shared" si="6"/>
        <v>0</v>
      </c>
      <c r="K45" s="153">
        <f t="shared" si="6"/>
        <v>0</v>
      </c>
      <c r="L45" s="153">
        <f t="shared" si="6"/>
        <v>0</v>
      </c>
      <c r="M45" s="153">
        <f t="shared" si="6"/>
        <v>0</v>
      </c>
      <c r="N45" s="153">
        <f t="shared" si="6"/>
        <v>0</v>
      </c>
      <c r="O45" s="153">
        <f t="shared" si="6"/>
        <v>0</v>
      </c>
      <c r="P45" s="153">
        <f t="shared" si="6"/>
        <v>0</v>
      </c>
      <c r="Q45" s="33">
        <f t="shared" si="2"/>
        <v>37923.6</v>
      </c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</row>
    <row r="46" spans="1:45" ht="37.5">
      <c r="A46" s="34" t="s">
        <v>512</v>
      </c>
      <c r="B46" s="35" t="s">
        <v>90</v>
      </c>
      <c r="C46" s="154"/>
      <c r="D46" s="33">
        <f t="shared" si="1"/>
        <v>0</v>
      </c>
      <c r="E46" s="679"/>
      <c r="F46" s="679"/>
      <c r="G46" s="679"/>
      <c r="H46" s="679"/>
      <c r="I46" s="679"/>
      <c r="J46" s="679"/>
      <c r="K46" s="679"/>
      <c r="L46" s="679"/>
      <c r="M46" s="679"/>
      <c r="N46" s="679"/>
      <c r="O46" s="679"/>
      <c r="P46" s="679"/>
      <c r="Q46" s="33">
        <f t="shared" si="2"/>
        <v>0</v>
      </c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</row>
    <row r="47" spans="1:17" s="299" customFormat="1" ht="37.5">
      <c r="A47" s="34" t="s">
        <v>513</v>
      </c>
      <c r="B47" s="35" t="s">
        <v>265</v>
      </c>
      <c r="C47" s="676"/>
      <c r="D47" s="677">
        <f>SUM(E47:P47)</f>
        <v>0</v>
      </c>
      <c r="E47" s="676"/>
      <c r="F47" s="676"/>
      <c r="G47" s="676"/>
      <c r="H47" s="676">
        <f>H48+H49</f>
        <v>0</v>
      </c>
      <c r="I47" s="676">
        <f aca="true" t="shared" si="7" ref="I47:P47">I48+I49</f>
        <v>0</v>
      </c>
      <c r="J47" s="676">
        <f t="shared" si="7"/>
        <v>0</v>
      </c>
      <c r="K47" s="676">
        <f t="shared" si="7"/>
        <v>0</v>
      </c>
      <c r="L47" s="676">
        <f t="shared" si="7"/>
        <v>0</v>
      </c>
      <c r="M47" s="676">
        <f t="shared" si="7"/>
        <v>0</v>
      </c>
      <c r="N47" s="676">
        <f t="shared" si="7"/>
        <v>0</v>
      </c>
      <c r="O47" s="676">
        <f t="shared" si="7"/>
        <v>0</v>
      </c>
      <c r="P47" s="676">
        <f t="shared" si="7"/>
        <v>0</v>
      </c>
      <c r="Q47" s="677">
        <f t="shared" si="2"/>
        <v>0</v>
      </c>
    </row>
    <row r="48" spans="1:17" s="299" customFormat="1" ht="75">
      <c r="A48" s="549" t="s">
        <v>509</v>
      </c>
      <c r="B48" s="35"/>
      <c r="C48" s="155"/>
      <c r="D48" s="33">
        <f>SUM(E48:P48)</f>
        <v>0</v>
      </c>
      <c r="E48" s="676"/>
      <c r="F48" s="676"/>
      <c r="G48" s="676"/>
      <c r="H48" s="148"/>
      <c r="I48" s="148"/>
      <c r="J48" s="148"/>
      <c r="K48" s="148"/>
      <c r="L48" s="148"/>
      <c r="M48" s="148"/>
      <c r="N48" s="148"/>
      <c r="O48" s="148"/>
      <c r="P48" s="148"/>
      <c r="Q48" s="33">
        <f t="shared" si="2"/>
        <v>0</v>
      </c>
    </row>
    <row r="49" spans="1:17" s="299" customFormat="1" ht="37.5">
      <c r="A49" s="549" t="s">
        <v>508</v>
      </c>
      <c r="B49" s="35"/>
      <c r="C49" s="155"/>
      <c r="D49" s="33"/>
      <c r="E49" s="676"/>
      <c r="F49" s="676"/>
      <c r="G49" s="676"/>
      <c r="H49" s="148"/>
      <c r="I49" s="148"/>
      <c r="J49" s="148"/>
      <c r="K49" s="148"/>
      <c r="L49" s="148"/>
      <c r="M49" s="148"/>
      <c r="N49" s="148"/>
      <c r="O49" s="148"/>
      <c r="P49" s="148"/>
      <c r="Q49" s="33"/>
    </row>
    <row r="50" spans="1:17" s="299" customFormat="1" ht="37.5">
      <c r="A50" s="34" t="s">
        <v>514</v>
      </c>
      <c r="B50" s="35" t="s">
        <v>266</v>
      </c>
      <c r="C50" s="676"/>
      <c r="D50" s="677">
        <f>SUM(E50:P50)</f>
        <v>37923.6</v>
      </c>
      <c r="E50" s="676">
        <f>E51+E52</f>
        <v>0</v>
      </c>
      <c r="F50" s="676">
        <f>F51+F52</f>
        <v>0</v>
      </c>
      <c r="G50" s="676">
        <f>G51+G52</f>
        <v>37923.6</v>
      </c>
      <c r="H50" s="676"/>
      <c r="I50" s="676"/>
      <c r="J50" s="676"/>
      <c r="K50" s="676"/>
      <c r="L50" s="678"/>
      <c r="M50" s="676"/>
      <c r="N50" s="676"/>
      <c r="O50" s="676"/>
      <c r="P50" s="676"/>
      <c r="Q50" s="677">
        <f t="shared" si="2"/>
        <v>37923.6</v>
      </c>
    </row>
    <row r="51" spans="1:17" s="283" customFormat="1" ht="75">
      <c r="A51" s="549" t="s">
        <v>509</v>
      </c>
      <c r="B51" s="156"/>
      <c r="C51" s="154"/>
      <c r="D51" s="33">
        <f>SUM(E51:P51)</f>
        <v>37923.6</v>
      </c>
      <c r="E51" s="148"/>
      <c r="F51" s="148"/>
      <c r="G51" s="148">
        <v>37923.6</v>
      </c>
      <c r="H51" s="679"/>
      <c r="I51" s="679"/>
      <c r="J51" s="679"/>
      <c r="K51" s="679"/>
      <c r="L51" s="679"/>
      <c r="M51" s="679"/>
      <c r="N51" s="679"/>
      <c r="O51" s="679"/>
      <c r="P51" s="679"/>
      <c r="Q51" s="33">
        <f t="shared" si="2"/>
        <v>37923.6</v>
      </c>
    </row>
    <row r="52" spans="1:17" s="283" customFormat="1" ht="37.5">
      <c r="A52" s="549" t="s">
        <v>508</v>
      </c>
      <c r="B52" s="156"/>
      <c r="C52" s="154"/>
      <c r="D52" s="33"/>
      <c r="E52" s="148"/>
      <c r="F52" s="148"/>
      <c r="G52" s="148"/>
      <c r="H52" s="679"/>
      <c r="I52" s="679"/>
      <c r="J52" s="679"/>
      <c r="K52" s="679"/>
      <c r="L52" s="679"/>
      <c r="M52" s="679"/>
      <c r="N52" s="679"/>
      <c r="O52" s="679"/>
      <c r="P52" s="679"/>
      <c r="Q52" s="33"/>
    </row>
    <row r="53" spans="1:45" ht="39">
      <c r="A53" s="693" t="s">
        <v>515</v>
      </c>
      <c r="B53" s="151" t="s">
        <v>14</v>
      </c>
      <c r="C53" s="152">
        <f>C58+C57</f>
        <v>0</v>
      </c>
      <c r="D53" s="33">
        <f t="shared" si="1"/>
        <v>184.3</v>
      </c>
      <c r="E53" s="152">
        <f>E54+E56+E58</f>
        <v>0</v>
      </c>
      <c r="F53" s="152">
        <f>F54+F56+F58</f>
        <v>0</v>
      </c>
      <c r="G53" s="152">
        <f>G54+G56+G58</f>
        <v>184.3</v>
      </c>
      <c r="H53" s="152">
        <f>H54+H56+H58</f>
        <v>0</v>
      </c>
      <c r="I53" s="152">
        <f aca="true" t="shared" si="8" ref="I53:P53">I56+I58</f>
        <v>0</v>
      </c>
      <c r="J53" s="152">
        <f t="shared" si="8"/>
        <v>0</v>
      </c>
      <c r="K53" s="152">
        <f t="shared" si="8"/>
        <v>0</v>
      </c>
      <c r="L53" s="152">
        <f t="shared" si="8"/>
        <v>0</v>
      </c>
      <c r="M53" s="152">
        <f t="shared" si="8"/>
        <v>0</v>
      </c>
      <c r="N53" s="152">
        <f t="shared" si="8"/>
        <v>0</v>
      </c>
      <c r="O53" s="152">
        <f t="shared" si="8"/>
        <v>0</v>
      </c>
      <c r="P53" s="152">
        <f t="shared" si="8"/>
        <v>0</v>
      </c>
      <c r="Q53" s="33">
        <f t="shared" si="2"/>
        <v>184.3</v>
      </c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</row>
    <row r="54" spans="1:45" ht="75">
      <c r="A54" s="143" t="s">
        <v>604</v>
      </c>
      <c r="B54" s="35" t="s">
        <v>358</v>
      </c>
      <c r="C54" s="153">
        <f>C55</f>
        <v>0</v>
      </c>
      <c r="D54" s="33">
        <f>SUM(E54:P54)</f>
        <v>0</v>
      </c>
      <c r="E54" s="153">
        <f>E55</f>
        <v>0</v>
      </c>
      <c r="F54" s="153">
        <f>F55</f>
        <v>0</v>
      </c>
      <c r="G54" s="153">
        <f>G55</f>
        <v>0</v>
      </c>
      <c r="H54" s="153"/>
      <c r="I54" s="152"/>
      <c r="J54" s="152"/>
      <c r="K54" s="152"/>
      <c r="L54" s="152"/>
      <c r="M54" s="152"/>
      <c r="N54" s="152"/>
      <c r="O54" s="152"/>
      <c r="P54" s="152"/>
      <c r="Q54" s="33">
        <f>C54+D54</f>
        <v>0</v>
      </c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</row>
    <row r="55" spans="1:45" ht="75">
      <c r="A55" s="143" t="s">
        <v>605</v>
      </c>
      <c r="B55" s="35" t="s">
        <v>359</v>
      </c>
      <c r="C55" s="153"/>
      <c r="D55" s="33">
        <f>SUM(E55:P55)</f>
        <v>0</v>
      </c>
      <c r="E55" s="148"/>
      <c r="F55" s="148"/>
      <c r="G55" s="148"/>
      <c r="H55" s="153"/>
      <c r="I55" s="152"/>
      <c r="J55" s="152"/>
      <c r="K55" s="152"/>
      <c r="L55" s="152"/>
      <c r="M55" s="152"/>
      <c r="N55" s="152"/>
      <c r="O55" s="152"/>
      <c r="P55" s="152"/>
      <c r="Q55" s="33">
        <f>C55+D55</f>
        <v>0</v>
      </c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</row>
    <row r="56" spans="1:45" ht="96" customHeight="1">
      <c r="A56" s="143" t="s">
        <v>606</v>
      </c>
      <c r="B56" s="306" t="s">
        <v>327</v>
      </c>
      <c r="C56" s="152">
        <f>C57</f>
        <v>0</v>
      </c>
      <c r="D56" s="33">
        <f t="shared" si="1"/>
        <v>0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33">
        <f t="shared" si="2"/>
        <v>0</v>
      </c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</row>
    <row r="57" spans="1:45" ht="112.5">
      <c r="A57" s="143" t="s">
        <v>607</v>
      </c>
      <c r="B57" s="306" t="s">
        <v>3</v>
      </c>
      <c r="C57" s="154"/>
      <c r="D57" s="33">
        <f t="shared" si="1"/>
        <v>0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33">
        <f t="shared" si="2"/>
        <v>0</v>
      </c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</row>
    <row r="58" spans="1:45" ht="18.75">
      <c r="A58" s="143" t="s">
        <v>608</v>
      </c>
      <c r="B58" s="35" t="s">
        <v>91</v>
      </c>
      <c r="C58" s="153">
        <f>C59</f>
        <v>0</v>
      </c>
      <c r="D58" s="33">
        <f t="shared" si="1"/>
        <v>184.3</v>
      </c>
      <c r="E58" s="153">
        <f>E60+E61</f>
        <v>0</v>
      </c>
      <c r="F58" s="153">
        <f aca="true" t="shared" si="9" ref="F58:P58">F60+F61</f>
        <v>0</v>
      </c>
      <c r="G58" s="153">
        <f t="shared" si="9"/>
        <v>184.3</v>
      </c>
      <c r="H58" s="153">
        <f t="shared" si="9"/>
        <v>0</v>
      </c>
      <c r="I58" s="153">
        <f t="shared" si="9"/>
        <v>0</v>
      </c>
      <c r="J58" s="153">
        <f t="shared" si="9"/>
        <v>0</v>
      </c>
      <c r="K58" s="153">
        <f t="shared" si="9"/>
        <v>0</v>
      </c>
      <c r="L58" s="153">
        <f t="shared" si="9"/>
        <v>0</v>
      </c>
      <c r="M58" s="153">
        <f t="shared" si="9"/>
        <v>0</v>
      </c>
      <c r="N58" s="153">
        <f t="shared" si="9"/>
        <v>0</v>
      </c>
      <c r="O58" s="153">
        <f t="shared" si="9"/>
        <v>0</v>
      </c>
      <c r="P58" s="153">
        <f t="shared" si="9"/>
        <v>0</v>
      </c>
      <c r="Q58" s="33">
        <f t="shared" si="2"/>
        <v>184.3</v>
      </c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</row>
    <row r="59" spans="1:45" ht="26.25" customHeight="1">
      <c r="A59" s="143" t="s">
        <v>609</v>
      </c>
      <c r="B59" s="35" t="s">
        <v>92</v>
      </c>
      <c r="C59" s="154"/>
      <c r="D59" s="33">
        <f t="shared" si="1"/>
        <v>0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33">
        <f t="shared" si="2"/>
        <v>0</v>
      </c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</row>
    <row r="60" spans="1:45" ht="23.25" customHeight="1">
      <c r="A60" s="143" t="s">
        <v>535</v>
      </c>
      <c r="B60" s="35" t="s">
        <v>406</v>
      </c>
      <c r="C60" s="152"/>
      <c r="D60" s="33">
        <f t="shared" si="1"/>
        <v>0</v>
      </c>
      <c r="E60" s="153"/>
      <c r="F60" s="153"/>
      <c r="G60" s="153"/>
      <c r="H60" s="154"/>
      <c r="I60" s="154"/>
      <c r="J60" s="154"/>
      <c r="K60" s="154"/>
      <c r="L60" s="154"/>
      <c r="M60" s="154"/>
      <c r="N60" s="154"/>
      <c r="O60" s="154"/>
      <c r="P60" s="154"/>
      <c r="Q60" s="33">
        <f t="shared" si="2"/>
        <v>0</v>
      </c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</row>
    <row r="61" spans="1:45" ht="24.75" customHeight="1">
      <c r="A61" s="143" t="s">
        <v>619</v>
      </c>
      <c r="B61" s="35" t="s">
        <v>407</v>
      </c>
      <c r="C61" s="152"/>
      <c r="D61" s="33">
        <f t="shared" si="1"/>
        <v>184.3</v>
      </c>
      <c r="E61" s="154"/>
      <c r="F61" s="154"/>
      <c r="G61" s="154">
        <v>184.3</v>
      </c>
      <c r="H61" s="153"/>
      <c r="I61" s="153"/>
      <c r="J61" s="153"/>
      <c r="K61" s="153"/>
      <c r="L61" s="153"/>
      <c r="M61" s="153"/>
      <c r="N61" s="153"/>
      <c r="O61" s="153"/>
      <c r="P61" s="153"/>
      <c r="Q61" s="33">
        <f t="shared" si="2"/>
        <v>184.3</v>
      </c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</row>
    <row r="62" spans="1:45" ht="39">
      <c r="A62" s="694" t="s">
        <v>537</v>
      </c>
      <c r="B62" s="151" t="s">
        <v>15</v>
      </c>
      <c r="C62" s="152">
        <f>C73+C63+C67+C69+C71</f>
        <v>0</v>
      </c>
      <c r="D62" s="33">
        <f t="shared" si="1"/>
        <v>866.3000000000001</v>
      </c>
      <c r="E62" s="152">
        <f aca="true" t="shared" si="10" ref="E62:P62">E63+E73</f>
        <v>0</v>
      </c>
      <c r="F62" s="152">
        <f t="shared" si="10"/>
        <v>0</v>
      </c>
      <c r="G62" s="152">
        <f t="shared" si="10"/>
        <v>866.3000000000001</v>
      </c>
      <c r="H62" s="152">
        <f t="shared" si="10"/>
        <v>0</v>
      </c>
      <c r="I62" s="152">
        <f t="shared" si="10"/>
        <v>0</v>
      </c>
      <c r="J62" s="152">
        <f t="shared" si="10"/>
        <v>0</v>
      </c>
      <c r="K62" s="152">
        <f t="shared" si="10"/>
        <v>0</v>
      </c>
      <c r="L62" s="152">
        <f t="shared" si="10"/>
        <v>0</v>
      </c>
      <c r="M62" s="152">
        <f t="shared" si="10"/>
        <v>0</v>
      </c>
      <c r="N62" s="152">
        <f t="shared" si="10"/>
        <v>0</v>
      </c>
      <c r="O62" s="152">
        <f t="shared" si="10"/>
        <v>0</v>
      </c>
      <c r="P62" s="152">
        <f t="shared" si="10"/>
        <v>0</v>
      </c>
      <c r="Q62" s="33">
        <f t="shared" si="2"/>
        <v>866.3000000000001</v>
      </c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</row>
    <row r="63" spans="1:45" ht="56.25">
      <c r="A63" s="41" t="s">
        <v>538</v>
      </c>
      <c r="B63" s="150" t="s">
        <v>93</v>
      </c>
      <c r="C63" s="153">
        <f>C64</f>
        <v>0</v>
      </c>
      <c r="D63" s="33">
        <f t="shared" si="1"/>
        <v>7.6</v>
      </c>
      <c r="E63" s="153">
        <f>E66</f>
        <v>0</v>
      </c>
      <c r="F63" s="153">
        <f>F66</f>
        <v>0</v>
      </c>
      <c r="G63" s="153">
        <f>G66</f>
        <v>7.6</v>
      </c>
      <c r="H63" s="153">
        <f aca="true" t="shared" si="11" ref="H63:P63">H65</f>
        <v>0</v>
      </c>
      <c r="I63" s="153">
        <f t="shared" si="11"/>
        <v>0</v>
      </c>
      <c r="J63" s="153">
        <f t="shared" si="11"/>
        <v>0</v>
      </c>
      <c r="K63" s="153">
        <f t="shared" si="11"/>
        <v>0</v>
      </c>
      <c r="L63" s="153">
        <f t="shared" si="11"/>
        <v>0</v>
      </c>
      <c r="M63" s="153">
        <f t="shared" si="11"/>
        <v>0</v>
      </c>
      <c r="N63" s="153">
        <f t="shared" si="11"/>
        <v>0</v>
      </c>
      <c r="O63" s="153">
        <f t="shared" si="11"/>
        <v>0</v>
      </c>
      <c r="P63" s="153">
        <f t="shared" si="11"/>
        <v>0</v>
      </c>
      <c r="Q63" s="33">
        <f t="shared" si="2"/>
        <v>7.6</v>
      </c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</row>
    <row r="64" spans="1:45" ht="56.25">
      <c r="A64" s="143" t="s">
        <v>539</v>
      </c>
      <c r="B64" s="156" t="s">
        <v>95</v>
      </c>
      <c r="C64" s="154"/>
      <c r="D64" s="33">
        <f t="shared" si="1"/>
        <v>0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33">
        <f t="shared" si="2"/>
        <v>0</v>
      </c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</row>
    <row r="65" spans="1:45" s="300" customFormat="1" ht="57">
      <c r="A65" s="143" t="s">
        <v>540</v>
      </c>
      <c r="B65" s="35" t="s">
        <v>270</v>
      </c>
      <c r="C65" s="152"/>
      <c r="D65" s="33">
        <f t="shared" si="1"/>
        <v>0</v>
      </c>
      <c r="E65" s="152"/>
      <c r="F65" s="152"/>
      <c r="G65" s="152"/>
      <c r="H65" s="154"/>
      <c r="I65" s="154"/>
      <c r="J65" s="154"/>
      <c r="K65" s="154"/>
      <c r="L65" s="154"/>
      <c r="M65" s="154"/>
      <c r="N65" s="154"/>
      <c r="O65" s="154"/>
      <c r="P65" s="154"/>
      <c r="Q65" s="33">
        <f aca="true" t="shared" si="12" ref="Q65:Q85">C65+D65</f>
        <v>0</v>
      </c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</row>
    <row r="66" spans="1:45" s="300" customFormat="1" ht="57">
      <c r="A66" s="143" t="s">
        <v>541</v>
      </c>
      <c r="B66" s="35" t="s">
        <v>269</v>
      </c>
      <c r="C66" s="152"/>
      <c r="D66" s="33">
        <f t="shared" si="1"/>
        <v>7.6</v>
      </c>
      <c r="E66" s="154"/>
      <c r="F66" s="154"/>
      <c r="G66" s="154">
        <v>7.6</v>
      </c>
      <c r="H66" s="152"/>
      <c r="I66" s="152"/>
      <c r="J66" s="152"/>
      <c r="K66" s="152"/>
      <c r="L66" s="152"/>
      <c r="M66" s="152"/>
      <c r="N66" s="152"/>
      <c r="O66" s="152"/>
      <c r="P66" s="152"/>
      <c r="Q66" s="33">
        <f t="shared" si="12"/>
        <v>7.6</v>
      </c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</row>
    <row r="67" spans="1:45" ht="56.25">
      <c r="A67" s="41" t="s">
        <v>542</v>
      </c>
      <c r="B67" s="150" t="s">
        <v>309</v>
      </c>
      <c r="C67" s="153">
        <f>C68</f>
        <v>0</v>
      </c>
      <c r="D67" s="33">
        <f>SUM(E67:P67)</f>
        <v>0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33">
        <f t="shared" si="12"/>
        <v>0</v>
      </c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</row>
    <row r="68" spans="1:45" ht="75">
      <c r="A68" s="475" t="s">
        <v>543</v>
      </c>
      <c r="B68" s="690" t="s">
        <v>8</v>
      </c>
      <c r="C68" s="157"/>
      <c r="D68" s="33">
        <f>SUM(E68:P68)</f>
        <v>0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33">
        <f t="shared" si="12"/>
        <v>0</v>
      </c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</row>
    <row r="69" spans="1:45" ht="96" customHeight="1">
      <c r="A69" s="41" t="s">
        <v>610</v>
      </c>
      <c r="B69" s="150" t="s">
        <v>310</v>
      </c>
      <c r="C69" s="153">
        <f>C70</f>
        <v>0</v>
      </c>
      <c r="D69" s="33">
        <f>SUM(E69:P69)</f>
        <v>0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33">
        <f t="shared" si="12"/>
        <v>0</v>
      </c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</row>
    <row r="70" spans="1:45" ht="112.5">
      <c r="A70" s="475" t="s">
        <v>611</v>
      </c>
      <c r="B70" s="156" t="s">
        <v>311</v>
      </c>
      <c r="C70" s="154"/>
      <c r="D70" s="33">
        <f>SUM(E70:P70)</f>
        <v>0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33">
        <f t="shared" si="12"/>
        <v>0</v>
      </c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</row>
    <row r="71" spans="1:45" ht="93.75">
      <c r="A71" s="144" t="s">
        <v>587</v>
      </c>
      <c r="B71" s="158" t="s">
        <v>0</v>
      </c>
      <c r="C71" s="33">
        <f>C72</f>
        <v>0</v>
      </c>
      <c r="D71" s="3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33">
        <f t="shared" si="12"/>
        <v>0</v>
      </c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</row>
    <row r="72" spans="1:45" ht="93.75">
      <c r="A72" s="256" t="s">
        <v>588</v>
      </c>
      <c r="B72" s="35" t="s">
        <v>1</v>
      </c>
      <c r="C72" s="154"/>
      <c r="D72" s="3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33">
        <f t="shared" si="12"/>
        <v>0</v>
      </c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</row>
    <row r="73" spans="1:45" ht="56.25">
      <c r="A73" s="41" t="s">
        <v>546</v>
      </c>
      <c r="B73" s="158" t="s">
        <v>248</v>
      </c>
      <c r="C73" s="153">
        <f>C74</f>
        <v>0</v>
      </c>
      <c r="D73" s="33">
        <f>SUM(E73:P73)</f>
        <v>858.7</v>
      </c>
      <c r="E73" s="153">
        <f>E75</f>
        <v>0</v>
      </c>
      <c r="F73" s="153">
        <f>F75</f>
        <v>0</v>
      </c>
      <c r="G73" s="153">
        <f>G75</f>
        <v>858.7</v>
      </c>
      <c r="H73" s="153">
        <f aca="true" t="shared" si="13" ref="H73:P73">H74</f>
        <v>0</v>
      </c>
      <c r="I73" s="153">
        <f t="shared" si="13"/>
        <v>0</v>
      </c>
      <c r="J73" s="153">
        <f t="shared" si="13"/>
        <v>0</v>
      </c>
      <c r="K73" s="153">
        <f t="shared" si="13"/>
        <v>0</v>
      </c>
      <c r="L73" s="153">
        <f t="shared" si="13"/>
        <v>0</v>
      </c>
      <c r="M73" s="153">
        <f t="shared" si="13"/>
        <v>0</v>
      </c>
      <c r="N73" s="153">
        <f t="shared" si="13"/>
        <v>0</v>
      </c>
      <c r="O73" s="153">
        <f t="shared" si="13"/>
        <v>0</v>
      </c>
      <c r="P73" s="153">
        <f t="shared" si="13"/>
        <v>0</v>
      </c>
      <c r="Q73" s="33">
        <f t="shared" si="12"/>
        <v>858.7</v>
      </c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</row>
    <row r="74" spans="1:45" s="300" customFormat="1" ht="84.75" customHeight="1">
      <c r="A74" s="475" t="s">
        <v>612</v>
      </c>
      <c r="B74" s="35" t="s">
        <v>267</v>
      </c>
      <c r="C74" s="153"/>
      <c r="D74" s="33">
        <f>SUM(E74:P74)</f>
        <v>0</v>
      </c>
      <c r="E74" s="153"/>
      <c r="F74" s="153"/>
      <c r="G74" s="153"/>
      <c r="H74" s="155"/>
      <c r="I74" s="155"/>
      <c r="J74" s="155"/>
      <c r="K74" s="155"/>
      <c r="L74" s="155"/>
      <c r="M74" s="155"/>
      <c r="N74" s="155"/>
      <c r="O74" s="155"/>
      <c r="P74" s="155"/>
      <c r="Q74" s="33">
        <f t="shared" si="12"/>
        <v>0</v>
      </c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</row>
    <row r="75" spans="1:45" s="300" customFormat="1" ht="77.25" customHeight="1">
      <c r="A75" s="475" t="s">
        <v>613</v>
      </c>
      <c r="B75" s="35" t="s">
        <v>268</v>
      </c>
      <c r="C75" s="153"/>
      <c r="D75" s="33">
        <f>SUM(E75:P75)</f>
        <v>858.7</v>
      </c>
      <c r="E75" s="155"/>
      <c r="F75" s="155"/>
      <c r="G75" s="155">
        <v>858.7</v>
      </c>
      <c r="H75" s="153"/>
      <c r="I75" s="153"/>
      <c r="J75" s="153"/>
      <c r="K75" s="153"/>
      <c r="L75" s="153"/>
      <c r="M75" s="153"/>
      <c r="N75" s="153"/>
      <c r="O75" s="153"/>
      <c r="P75" s="153"/>
      <c r="Q75" s="33">
        <f t="shared" si="12"/>
        <v>858.7</v>
      </c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</row>
    <row r="76" spans="1:45" ht="18.75">
      <c r="A76" s="144" t="s">
        <v>551</v>
      </c>
      <c r="B76" s="145" t="s">
        <v>85</v>
      </c>
      <c r="C76" s="153">
        <f>C77</f>
        <v>0</v>
      </c>
      <c r="D76" s="33">
        <f>SUM(E76:P76)</f>
        <v>0</v>
      </c>
      <c r="E76" s="153">
        <f>E77</f>
        <v>0</v>
      </c>
      <c r="F76" s="153">
        <f aca="true" t="shared" si="14" ref="F76:P76">F77</f>
        <v>0</v>
      </c>
      <c r="G76" s="153">
        <f t="shared" si="14"/>
        <v>0</v>
      </c>
      <c r="H76" s="153">
        <f t="shared" si="14"/>
        <v>0</v>
      </c>
      <c r="I76" s="153">
        <f t="shared" si="14"/>
        <v>0</v>
      </c>
      <c r="J76" s="153">
        <f t="shared" si="14"/>
        <v>0</v>
      </c>
      <c r="K76" s="153">
        <f t="shared" si="14"/>
        <v>0</v>
      </c>
      <c r="L76" s="153">
        <f t="shared" si="14"/>
        <v>0</v>
      </c>
      <c r="M76" s="153">
        <f t="shared" si="14"/>
        <v>0</v>
      </c>
      <c r="N76" s="153">
        <f t="shared" si="14"/>
        <v>0</v>
      </c>
      <c r="O76" s="153">
        <f t="shared" si="14"/>
        <v>0</v>
      </c>
      <c r="P76" s="153">
        <f t="shared" si="14"/>
        <v>0</v>
      </c>
      <c r="Q76" s="33">
        <f t="shared" si="12"/>
        <v>0</v>
      </c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</row>
    <row r="77" spans="1:17" s="287" customFormat="1" ht="75">
      <c r="A77" s="695" t="s">
        <v>614</v>
      </c>
      <c r="B77" s="257" t="s">
        <v>48</v>
      </c>
      <c r="C77" s="153">
        <f>SUM(C78:C80)</f>
        <v>0</v>
      </c>
      <c r="D77" s="153">
        <f aca="true" t="shared" si="15" ref="D77:P77">SUM(D78:D80)</f>
        <v>0</v>
      </c>
      <c r="E77" s="153">
        <f t="shared" si="15"/>
        <v>0</v>
      </c>
      <c r="F77" s="153">
        <f t="shared" si="15"/>
        <v>0</v>
      </c>
      <c r="G77" s="153">
        <f t="shared" si="15"/>
        <v>0</v>
      </c>
      <c r="H77" s="153">
        <f t="shared" si="15"/>
        <v>0</v>
      </c>
      <c r="I77" s="153">
        <f t="shared" si="15"/>
        <v>0</v>
      </c>
      <c r="J77" s="153">
        <f t="shared" si="15"/>
        <v>0</v>
      </c>
      <c r="K77" s="153">
        <f t="shared" si="15"/>
        <v>0</v>
      </c>
      <c r="L77" s="153">
        <f t="shared" si="15"/>
        <v>0</v>
      </c>
      <c r="M77" s="153">
        <f t="shared" si="15"/>
        <v>0</v>
      </c>
      <c r="N77" s="153">
        <f t="shared" si="15"/>
        <v>0</v>
      </c>
      <c r="O77" s="153">
        <f t="shared" si="15"/>
        <v>0</v>
      </c>
      <c r="P77" s="153">
        <f t="shared" si="15"/>
        <v>0</v>
      </c>
      <c r="Q77" s="33">
        <f t="shared" si="12"/>
        <v>0</v>
      </c>
    </row>
    <row r="78" spans="1:17" s="287" customFormat="1" ht="93.75">
      <c r="A78" s="475" t="s">
        <v>615</v>
      </c>
      <c r="B78" s="167" t="s">
        <v>55</v>
      </c>
      <c r="C78" s="154"/>
      <c r="D78" s="33">
        <f aca="true" t="shared" si="16" ref="D78:D84">SUM(E78:P78)</f>
        <v>0</v>
      </c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33">
        <f t="shared" si="12"/>
        <v>0</v>
      </c>
    </row>
    <row r="79" spans="1:17" s="287" customFormat="1" ht="93.75">
      <c r="A79" s="475" t="s">
        <v>616</v>
      </c>
      <c r="B79" s="167" t="s">
        <v>295</v>
      </c>
      <c r="C79" s="153"/>
      <c r="D79" s="33">
        <f t="shared" si="16"/>
        <v>0</v>
      </c>
      <c r="E79" s="153"/>
      <c r="F79" s="153"/>
      <c r="G79" s="153"/>
      <c r="H79" s="154"/>
      <c r="I79" s="154"/>
      <c r="J79" s="154"/>
      <c r="K79" s="154"/>
      <c r="L79" s="154"/>
      <c r="M79" s="154"/>
      <c r="N79" s="154"/>
      <c r="O79" s="154"/>
      <c r="P79" s="154"/>
      <c r="Q79" s="33">
        <f t="shared" si="12"/>
        <v>0</v>
      </c>
    </row>
    <row r="80" spans="1:17" s="287" customFormat="1" ht="93.75">
      <c r="A80" s="475" t="s">
        <v>617</v>
      </c>
      <c r="B80" s="167" t="s">
        <v>296</v>
      </c>
      <c r="C80" s="153"/>
      <c r="D80" s="33">
        <f t="shared" si="16"/>
        <v>0</v>
      </c>
      <c r="E80" s="154"/>
      <c r="F80" s="154"/>
      <c r="G80" s="154"/>
      <c r="H80" s="153"/>
      <c r="I80" s="153"/>
      <c r="J80" s="153"/>
      <c r="K80" s="153"/>
      <c r="L80" s="153"/>
      <c r="M80" s="153"/>
      <c r="N80" s="153"/>
      <c r="O80" s="153"/>
      <c r="P80" s="153"/>
      <c r="Q80" s="33">
        <f t="shared" si="12"/>
        <v>0</v>
      </c>
    </row>
    <row r="81" spans="1:17" s="287" customFormat="1" ht="18.75">
      <c r="A81" s="247" t="s">
        <v>331</v>
      </c>
      <c r="B81" s="145" t="s">
        <v>332</v>
      </c>
      <c r="C81" s="154"/>
      <c r="D81" s="33">
        <f t="shared" si="16"/>
        <v>0</v>
      </c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33">
        <f t="shared" si="12"/>
        <v>0</v>
      </c>
    </row>
    <row r="82" spans="1:45" ht="18.75">
      <c r="A82" s="41"/>
      <c r="B82" s="142" t="s">
        <v>110</v>
      </c>
      <c r="C82" s="153">
        <f>C127</f>
        <v>0</v>
      </c>
      <c r="D82" s="33">
        <f t="shared" si="16"/>
        <v>84111.4</v>
      </c>
      <c r="E82" s="153">
        <f>E127</f>
        <v>0</v>
      </c>
      <c r="F82" s="153">
        <f aca="true" t="shared" si="17" ref="F82:L82">F127</f>
        <v>0</v>
      </c>
      <c r="G82" s="153">
        <f t="shared" si="17"/>
        <v>84111.4</v>
      </c>
      <c r="H82" s="153">
        <f t="shared" si="17"/>
        <v>0</v>
      </c>
      <c r="I82" s="153">
        <f t="shared" si="17"/>
        <v>0</v>
      </c>
      <c r="J82" s="153">
        <f t="shared" si="17"/>
        <v>0</v>
      </c>
      <c r="K82" s="153">
        <f t="shared" si="17"/>
        <v>0</v>
      </c>
      <c r="L82" s="153">
        <f t="shared" si="17"/>
        <v>0</v>
      </c>
      <c r="M82" s="153">
        <f>M127</f>
        <v>0</v>
      </c>
      <c r="N82" s="153">
        <f>N127</f>
        <v>0</v>
      </c>
      <c r="O82" s="153">
        <f>O127</f>
        <v>0</v>
      </c>
      <c r="P82" s="153">
        <f>P127</f>
        <v>0</v>
      </c>
      <c r="Q82" s="33">
        <f t="shared" si="12"/>
        <v>84111.4</v>
      </c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</row>
    <row r="83" spans="1:45" ht="18.75">
      <c r="A83" s="41"/>
      <c r="B83" s="42" t="s">
        <v>170</v>
      </c>
      <c r="C83" s="153">
        <f>D179</f>
        <v>0</v>
      </c>
      <c r="D83" s="33">
        <f t="shared" si="16"/>
        <v>0</v>
      </c>
      <c r="E83" s="153">
        <f aca="true" t="shared" si="18" ref="E83:L83">F179</f>
        <v>0</v>
      </c>
      <c r="F83" s="153">
        <f t="shared" si="18"/>
        <v>0</v>
      </c>
      <c r="G83" s="153">
        <f t="shared" si="18"/>
        <v>0</v>
      </c>
      <c r="H83" s="153">
        <f t="shared" si="18"/>
        <v>0</v>
      </c>
      <c r="I83" s="153">
        <f t="shared" si="18"/>
        <v>0</v>
      </c>
      <c r="J83" s="153">
        <f t="shared" si="18"/>
        <v>0</v>
      </c>
      <c r="K83" s="153">
        <f t="shared" si="18"/>
        <v>0</v>
      </c>
      <c r="L83" s="153">
        <f t="shared" si="18"/>
        <v>0</v>
      </c>
      <c r="M83" s="153">
        <f>N179</f>
        <v>0</v>
      </c>
      <c r="N83" s="153">
        <f>O179</f>
        <v>0</v>
      </c>
      <c r="O83" s="153">
        <f>P179</f>
        <v>0</v>
      </c>
      <c r="P83" s="153">
        <f>Q179</f>
        <v>0</v>
      </c>
      <c r="Q83" s="33">
        <f t="shared" si="12"/>
        <v>0</v>
      </c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</row>
    <row r="84" spans="1:45" ht="19.5" thickBot="1">
      <c r="A84" s="41"/>
      <c r="B84" s="43" t="s">
        <v>106</v>
      </c>
      <c r="C84" s="159">
        <f>C15+C42</f>
        <v>0</v>
      </c>
      <c r="D84" s="33">
        <f t="shared" si="16"/>
        <v>84111.4</v>
      </c>
      <c r="E84" s="159">
        <f aca="true" t="shared" si="19" ref="E84:P84">E15+E42</f>
        <v>0</v>
      </c>
      <c r="F84" s="159">
        <f t="shared" si="19"/>
        <v>0</v>
      </c>
      <c r="G84" s="159">
        <f t="shared" si="19"/>
        <v>84111.4</v>
      </c>
      <c r="H84" s="159">
        <f t="shared" si="19"/>
        <v>0</v>
      </c>
      <c r="I84" s="159">
        <f t="shared" si="19"/>
        <v>0</v>
      </c>
      <c r="J84" s="159">
        <f t="shared" si="19"/>
        <v>0</v>
      </c>
      <c r="K84" s="159">
        <f t="shared" si="19"/>
        <v>0</v>
      </c>
      <c r="L84" s="159">
        <f t="shared" si="19"/>
        <v>0</v>
      </c>
      <c r="M84" s="159">
        <f t="shared" si="19"/>
        <v>0</v>
      </c>
      <c r="N84" s="159">
        <f t="shared" si="19"/>
        <v>0</v>
      </c>
      <c r="O84" s="159">
        <f t="shared" si="19"/>
        <v>0</v>
      </c>
      <c r="P84" s="159">
        <f t="shared" si="19"/>
        <v>0</v>
      </c>
      <c r="Q84" s="280">
        <f t="shared" si="12"/>
        <v>84111.4</v>
      </c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</row>
    <row r="85" spans="1:45" ht="19.5" thickBot="1">
      <c r="A85" s="718" t="s">
        <v>87</v>
      </c>
      <c r="B85" s="719"/>
      <c r="C85" s="160">
        <f aca="true" t="shared" si="20" ref="C85:L85">C84-C127</f>
        <v>0</v>
      </c>
      <c r="D85" s="44">
        <f t="shared" si="20"/>
        <v>0</v>
      </c>
      <c r="E85" s="160">
        <f t="shared" si="20"/>
        <v>0</v>
      </c>
      <c r="F85" s="160">
        <f t="shared" si="20"/>
        <v>0</v>
      </c>
      <c r="G85" s="160">
        <f t="shared" si="20"/>
        <v>0</v>
      </c>
      <c r="H85" s="160">
        <f t="shared" si="20"/>
        <v>0</v>
      </c>
      <c r="I85" s="160">
        <f t="shared" si="20"/>
        <v>0</v>
      </c>
      <c r="J85" s="160">
        <f t="shared" si="20"/>
        <v>0</v>
      </c>
      <c r="K85" s="160">
        <f t="shared" si="20"/>
        <v>0</v>
      </c>
      <c r="L85" s="160">
        <f t="shared" si="20"/>
        <v>0</v>
      </c>
      <c r="M85" s="160">
        <f>M84-M127</f>
        <v>0</v>
      </c>
      <c r="N85" s="160">
        <f>N84-N127</f>
        <v>0</v>
      </c>
      <c r="O85" s="160">
        <f>O84-O127</f>
        <v>0</v>
      </c>
      <c r="P85" s="279">
        <f>P84-P127</f>
        <v>0</v>
      </c>
      <c r="Q85" s="281">
        <f t="shared" si="12"/>
        <v>0</v>
      </c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</row>
    <row r="86" spans="1:17" s="283" customFormat="1" ht="18.75">
      <c r="A86" s="107"/>
      <c r="B86" s="107"/>
      <c r="C86" s="47"/>
      <c r="D86" s="47"/>
      <c r="E86" s="47"/>
      <c r="F86" s="47"/>
      <c r="G86" s="47"/>
      <c r="H86" s="264"/>
      <c r="I86" s="47"/>
      <c r="J86" s="47"/>
      <c r="K86" s="47"/>
      <c r="L86" s="47"/>
      <c r="M86" s="47"/>
      <c r="N86" s="47"/>
      <c r="O86" s="47"/>
      <c r="P86" s="47"/>
      <c r="Q86" s="47"/>
    </row>
    <row r="87" spans="1:47" s="283" customFormat="1" ht="43.5" customHeight="1">
      <c r="A87" s="720" t="s">
        <v>328</v>
      </c>
      <c r="B87" s="715"/>
      <c r="C87" s="715"/>
      <c r="D87" s="715"/>
      <c r="E87" s="715"/>
      <c r="F87" s="721"/>
      <c r="G87" s="5"/>
      <c r="H87" s="90"/>
      <c r="I87" s="5"/>
      <c r="J87" s="5"/>
      <c r="K87" s="5"/>
      <c r="L87" s="5"/>
      <c r="M87" s="5"/>
      <c r="N87" s="5"/>
      <c r="O87" s="5"/>
      <c r="P87" s="5"/>
      <c r="Q87" s="5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</row>
    <row r="88" spans="1:47" s="283" customFormat="1" ht="21" customHeight="1">
      <c r="A88" s="278"/>
      <c r="B88" s="290" t="str">
        <f>B4</f>
        <v>на 2020 год</v>
      </c>
      <c r="C88" s="307"/>
      <c r="D88" s="307"/>
      <c r="E88" s="307"/>
      <c r="F88" s="308"/>
      <c r="G88" s="5"/>
      <c r="H88" s="90"/>
      <c r="I88" s="5"/>
      <c r="J88" s="5"/>
      <c r="K88" s="5"/>
      <c r="L88" s="5"/>
      <c r="M88" s="5"/>
      <c r="N88" s="5"/>
      <c r="O88" s="5"/>
      <c r="P88" s="5"/>
      <c r="Q88" s="5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</row>
    <row r="89" spans="1:47" s="283" customFormat="1" ht="18.75">
      <c r="A89" s="3"/>
      <c r="B89" s="105"/>
      <c r="C89" s="106"/>
      <c r="D89" s="5"/>
      <c r="E89" s="5"/>
      <c r="F89" s="5"/>
      <c r="G89" s="5"/>
      <c r="H89" s="90"/>
      <c r="I89" s="5"/>
      <c r="J89" s="5"/>
      <c r="K89" s="5"/>
      <c r="L89" s="5"/>
      <c r="M89" s="5"/>
      <c r="N89" s="5"/>
      <c r="O89" s="5"/>
      <c r="P89" s="5"/>
      <c r="Q89" s="5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</row>
    <row r="90" spans="1:47" s="283" customFormat="1" ht="18.75">
      <c r="A90" s="722" t="s">
        <v>98</v>
      </c>
      <c r="B90" s="112" t="s">
        <v>99</v>
      </c>
      <c r="C90" s="6" t="s">
        <v>173</v>
      </c>
      <c r="D90" s="9" t="s">
        <v>150</v>
      </c>
      <c r="E90" s="10" t="s">
        <v>111</v>
      </c>
      <c r="F90" s="11"/>
      <c r="G90" s="11"/>
      <c r="H90" s="260"/>
      <c r="I90" s="11"/>
      <c r="J90" s="11"/>
      <c r="K90" s="11"/>
      <c r="L90" s="11"/>
      <c r="M90" s="11"/>
      <c r="N90" s="11"/>
      <c r="O90" s="11"/>
      <c r="P90" s="11"/>
      <c r="Q90" s="9" t="s">
        <v>165</v>
      </c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</row>
    <row r="91" spans="1:47" s="283" customFormat="1" ht="37.5">
      <c r="A91" s="723"/>
      <c r="B91" s="113" t="s">
        <v>35</v>
      </c>
      <c r="C91" s="61" t="s">
        <v>149</v>
      </c>
      <c r="D91" s="15" t="s">
        <v>151</v>
      </c>
      <c r="E91" s="16"/>
      <c r="F91" s="116"/>
      <c r="G91" s="16"/>
      <c r="H91" s="261"/>
      <c r="I91" s="17"/>
      <c r="J91" s="16"/>
      <c r="K91" s="17"/>
      <c r="L91" s="16"/>
      <c r="M91" s="17"/>
      <c r="N91" s="16"/>
      <c r="O91" s="17"/>
      <c r="P91" s="16"/>
      <c r="Q91" s="19" t="s">
        <v>166</v>
      </c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</row>
    <row r="92" spans="1:47" s="283" customFormat="1" ht="37.5" customHeight="1">
      <c r="A92" s="723"/>
      <c r="B92" s="113" t="s">
        <v>36</v>
      </c>
      <c r="C92" s="19" t="s">
        <v>152</v>
      </c>
      <c r="D92" s="15" t="s">
        <v>152</v>
      </c>
      <c r="E92" s="20" t="s">
        <v>153</v>
      </c>
      <c r="F92" s="118" t="s">
        <v>154</v>
      </c>
      <c r="G92" s="20" t="s">
        <v>155</v>
      </c>
      <c r="H92" s="262" t="s">
        <v>156</v>
      </c>
      <c r="I92" s="21" t="s">
        <v>157</v>
      </c>
      <c r="J92" s="20" t="s">
        <v>158</v>
      </c>
      <c r="K92" s="21" t="s">
        <v>159</v>
      </c>
      <c r="L92" s="20" t="s">
        <v>160</v>
      </c>
      <c r="M92" s="21" t="s">
        <v>161</v>
      </c>
      <c r="N92" s="20" t="s">
        <v>162</v>
      </c>
      <c r="O92" s="21" t="s">
        <v>163</v>
      </c>
      <c r="P92" s="20" t="s">
        <v>164</v>
      </c>
      <c r="Q92" s="19" t="s">
        <v>149</v>
      </c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</row>
    <row r="93" spans="1:47" s="283" customFormat="1" ht="18.75">
      <c r="A93" s="724"/>
      <c r="B93" s="114" t="s">
        <v>37</v>
      </c>
      <c r="C93" s="24"/>
      <c r="D93" s="23"/>
      <c r="E93" s="27" t="s">
        <v>181</v>
      </c>
      <c r="F93" s="117" t="s">
        <v>181</v>
      </c>
      <c r="G93" s="27" t="s">
        <v>181</v>
      </c>
      <c r="H93" s="263" t="s">
        <v>182</v>
      </c>
      <c r="I93" s="29" t="s">
        <v>182</v>
      </c>
      <c r="J93" s="29" t="s">
        <v>182</v>
      </c>
      <c r="K93" s="29" t="s">
        <v>182</v>
      </c>
      <c r="L93" s="29" t="s">
        <v>182</v>
      </c>
      <c r="M93" s="29" t="s">
        <v>182</v>
      </c>
      <c r="N93" s="29" t="s">
        <v>182</v>
      </c>
      <c r="O93" s="29" t="s">
        <v>182</v>
      </c>
      <c r="P93" s="29" t="s">
        <v>182</v>
      </c>
      <c r="Q93" s="19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</row>
    <row r="94" spans="1:47" s="283" customFormat="1" ht="37.5">
      <c r="A94" s="115" t="s">
        <v>197</v>
      </c>
      <c r="B94" s="111" t="s">
        <v>39</v>
      </c>
      <c r="C94" s="119">
        <f>C95</f>
        <v>0</v>
      </c>
      <c r="D94" s="120">
        <f>E94+F94+G94+H94+I94+J94+K94+L94+M94+N94+O94+P94</f>
        <v>0</v>
      </c>
      <c r="E94" s="119">
        <f>E95</f>
        <v>0</v>
      </c>
      <c r="F94" s="119">
        <f aca="true" t="shared" si="21" ref="F94:L94">F95</f>
        <v>0</v>
      </c>
      <c r="G94" s="119">
        <f t="shared" si="21"/>
        <v>0</v>
      </c>
      <c r="H94" s="119">
        <f t="shared" si="21"/>
        <v>0</v>
      </c>
      <c r="I94" s="119">
        <f t="shared" si="21"/>
        <v>0</v>
      </c>
      <c r="J94" s="119">
        <f t="shared" si="21"/>
        <v>0</v>
      </c>
      <c r="K94" s="119">
        <f t="shared" si="21"/>
        <v>0</v>
      </c>
      <c r="L94" s="119">
        <f t="shared" si="21"/>
        <v>0</v>
      </c>
      <c r="M94" s="119">
        <f>M95</f>
        <v>0</v>
      </c>
      <c r="N94" s="119">
        <f>N95</f>
        <v>0</v>
      </c>
      <c r="O94" s="119">
        <f>O95</f>
        <v>0</v>
      </c>
      <c r="P94" s="119">
        <f>P95</f>
        <v>0</v>
      </c>
      <c r="Q94" s="120">
        <f>C94+D94</f>
        <v>0</v>
      </c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</row>
    <row r="95" spans="1:47" s="283" customFormat="1" ht="37.5">
      <c r="A95" s="104" t="s">
        <v>38</v>
      </c>
      <c r="B95" s="109" t="s">
        <v>188</v>
      </c>
      <c r="C95" s="121">
        <f>C103+C111</f>
        <v>0</v>
      </c>
      <c r="D95" s="121">
        <f>D103+D111+D96</f>
        <v>0</v>
      </c>
      <c r="E95" s="121">
        <f aca="true" t="shared" si="22" ref="E95:L95">E96+E103+E111</f>
        <v>0</v>
      </c>
      <c r="F95" s="121">
        <f t="shared" si="22"/>
        <v>0</v>
      </c>
      <c r="G95" s="121">
        <f t="shared" si="22"/>
        <v>0</v>
      </c>
      <c r="H95" s="121">
        <f t="shared" si="22"/>
        <v>0</v>
      </c>
      <c r="I95" s="121">
        <f t="shared" si="22"/>
        <v>0</v>
      </c>
      <c r="J95" s="121">
        <f t="shared" si="22"/>
        <v>0</v>
      </c>
      <c r="K95" s="121">
        <f t="shared" si="22"/>
        <v>0</v>
      </c>
      <c r="L95" s="121">
        <f t="shared" si="22"/>
        <v>0</v>
      </c>
      <c r="M95" s="121">
        <f>M96+M103+M111</f>
        <v>0</v>
      </c>
      <c r="N95" s="121">
        <f>N96+N103+N111</f>
        <v>0</v>
      </c>
      <c r="O95" s="121">
        <f>O96+O103+O111</f>
        <v>0</v>
      </c>
      <c r="P95" s="121">
        <f>P96+P103+P111</f>
        <v>0</v>
      </c>
      <c r="Q95" s="122">
        <f aca="true" t="shared" si="23" ref="Q95:Q115">C95+D95</f>
        <v>0</v>
      </c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</row>
    <row r="96" spans="1:47" s="283" customFormat="1" ht="37.5">
      <c r="A96" s="162" t="s">
        <v>232</v>
      </c>
      <c r="B96" s="163" t="s">
        <v>239</v>
      </c>
      <c r="C96" s="119">
        <f>C97+C100</f>
        <v>0</v>
      </c>
      <c r="D96" s="120">
        <f>E96+F96+G96+H96+I96+J96+K96+L96+M96+N96+O96+P96</f>
        <v>0</v>
      </c>
      <c r="E96" s="119">
        <f>E97+E100</f>
        <v>0</v>
      </c>
      <c r="F96" s="119">
        <f aca="true" t="shared" si="24" ref="F96:L96">F97+F100</f>
        <v>0</v>
      </c>
      <c r="G96" s="119">
        <f t="shared" si="24"/>
        <v>0</v>
      </c>
      <c r="H96" s="119">
        <f t="shared" si="24"/>
        <v>0</v>
      </c>
      <c r="I96" s="119">
        <f t="shared" si="24"/>
        <v>0</v>
      </c>
      <c r="J96" s="119">
        <f t="shared" si="24"/>
        <v>0</v>
      </c>
      <c r="K96" s="119">
        <f t="shared" si="24"/>
        <v>0</v>
      </c>
      <c r="L96" s="119">
        <f t="shared" si="24"/>
        <v>0</v>
      </c>
      <c r="M96" s="119">
        <f>M97+M100</f>
        <v>0</v>
      </c>
      <c r="N96" s="119">
        <f>N97+N100</f>
        <v>0</v>
      </c>
      <c r="O96" s="119">
        <f>O97+O100</f>
        <v>0</v>
      </c>
      <c r="P96" s="119">
        <f>P97+P100</f>
        <v>0</v>
      </c>
      <c r="Q96" s="120">
        <f t="shared" si="23"/>
        <v>0</v>
      </c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</row>
    <row r="97" spans="1:47" s="283" customFormat="1" ht="37.5">
      <c r="A97" s="164" t="s">
        <v>240</v>
      </c>
      <c r="B97" s="165" t="s">
        <v>241</v>
      </c>
      <c r="C97" s="121">
        <f>C98</f>
        <v>0</v>
      </c>
      <c r="D97" s="122">
        <f>E97+F97+G97+H97+I97+J97+K97+L97+M97+N97+O97+P97</f>
        <v>0</v>
      </c>
      <c r="E97" s="121">
        <f>E99</f>
        <v>0</v>
      </c>
      <c r="F97" s="121">
        <f>F99</f>
        <v>0</v>
      </c>
      <c r="G97" s="121">
        <f>G99</f>
        <v>0</v>
      </c>
      <c r="H97" s="121">
        <f aca="true" t="shared" si="25" ref="H97:P97">H98+H99</f>
        <v>0</v>
      </c>
      <c r="I97" s="121">
        <f t="shared" si="25"/>
        <v>0</v>
      </c>
      <c r="J97" s="121">
        <f t="shared" si="25"/>
        <v>0</v>
      </c>
      <c r="K97" s="121">
        <f t="shared" si="25"/>
        <v>0</v>
      </c>
      <c r="L97" s="121">
        <f t="shared" si="25"/>
        <v>0</v>
      </c>
      <c r="M97" s="121">
        <f t="shared" si="25"/>
        <v>0</v>
      </c>
      <c r="N97" s="121">
        <f t="shared" si="25"/>
        <v>0</v>
      </c>
      <c r="O97" s="121">
        <f t="shared" si="25"/>
        <v>0</v>
      </c>
      <c r="P97" s="121">
        <f t="shared" si="25"/>
        <v>0</v>
      </c>
      <c r="Q97" s="122">
        <f t="shared" si="23"/>
        <v>0</v>
      </c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</row>
    <row r="98" spans="1:47" s="283" customFormat="1" ht="56.25">
      <c r="A98" s="108" t="s">
        <v>242</v>
      </c>
      <c r="B98" s="166" t="s">
        <v>9</v>
      </c>
      <c r="C98" s="124"/>
      <c r="D98" s="122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2">
        <f t="shared" si="23"/>
        <v>0</v>
      </c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</row>
    <row r="99" spans="1:47" s="283" customFormat="1" ht="56.25">
      <c r="A99" s="108" t="s">
        <v>280</v>
      </c>
      <c r="B99" s="166" t="s">
        <v>307</v>
      </c>
      <c r="C99" s="121"/>
      <c r="D99" s="122">
        <f>E99+F99+G99</f>
        <v>0</v>
      </c>
      <c r="E99" s="124"/>
      <c r="F99" s="124"/>
      <c r="G99" s="124"/>
      <c r="H99" s="121"/>
      <c r="I99" s="121"/>
      <c r="J99" s="121"/>
      <c r="K99" s="121"/>
      <c r="L99" s="121"/>
      <c r="M99" s="121"/>
      <c r="N99" s="121"/>
      <c r="O99" s="121"/>
      <c r="P99" s="121"/>
      <c r="Q99" s="122">
        <f t="shared" si="23"/>
        <v>0</v>
      </c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6"/>
      <c r="AL99" s="286"/>
      <c r="AM99" s="286"/>
      <c r="AN99" s="286"/>
      <c r="AO99" s="286"/>
      <c r="AP99" s="286"/>
      <c r="AQ99" s="286"/>
      <c r="AR99" s="286"/>
      <c r="AS99" s="286"/>
      <c r="AT99" s="286"/>
      <c r="AU99" s="286"/>
    </row>
    <row r="100" spans="1:47" s="283" customFormat="1" ht="37.5">
      <c r="A100" s="164" t="s">
        <v>243</v>
      </c>
      <c r="B100" s="165" t="s">
        <v>244</v>
      </c>
      <c r="C100" s="121">
        <f>C101</f>
        <v>0</v>
      </c>
      <c r="D100" s="122">
        <f>E100+F100+G100+H100+I100+J100+K100+L100+M100+N100+O100+P100</f>
        <v>0</v>
      </c>
      <c r="E100" s="121">
        <f>E102</f>
        <v>0</v>
      </c>
      <c r="F100" s="121">
        <f>F102</f>
        <v>0</v>
      </c>
      <c r="G100" s="121">
        <f>G102</f>
        <v>0</v>
      </c>
      <c r="H100" s="121">
        <f aca="true" t="shared" si="26" ref="H100:P100">H101+H102</f>
        <v>0</v>
      </c>
      <c r="I100" s="121">
        <f t="shared" si="26"/>
        <v>0</v>
      </c>
      <c r="J100" s="121">
        <f t="shared" si="26"/>
        <v>0</v>
      </c>
      <c r="K100" s="121">
        <f t="shared" si="26"/>
        <v>0</v>
      </c>
      <c r="L100" s="121">
        <f t="shared" si="26"/>
        <v>0</v>
      </c>
      <c r="M100" s="121">
        <f t="shared" si="26"/>
        <v>0</v>
      </c>
      <c r="N100" s="121">
        <f t="shared" si="26"/>
        <v>0</v>
      </c>
      <c r="O100" s="121">
        <f t="shared" si="26"/>
        <v>0</v>
      </c>
      <c r="P100" s="121">
        <f t="shared" si="26"/>
        <v>0</v>
      </c>
      <c r="Q100" s="122">
        <f t="shared" si="23"/>
        <v>0</v>
      </c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</row>
    <row r="101" spans="1:47" s="283" customFormat="1" ht="56.25">
      <c r="A101" s="108" t="s">
        <v>245</v>
      </c>
      <c r="B101" s="166" t="s">
        <v>10</v>
      </c>
      <c r="C101" s="124"/>
      <c r="D101" s="122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2">
        <f t="shared" si="23"/>
        <v>0</v>
      </c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</row>
    <row r="102" spans="1:47" s="283" customFormat="1" ht="56.25">
      <c r="A102" s="108" t="s">
        <v>281</v>
      </c>
      <c r="B102" s="166" t="s">
        <v>305</v>
      </c>
      <c r="C102" s="121"/>
      <c r="D102" s="122">
        <f>E102+F102+G102</f>
        <v>0</v>
      </c>
      <c r="E102" s="124"/>
      <c r="F102" s="124"/>
      <c r="G102" s="124"/>
      <c r="H102" s="121"/>
      <c r="I102" s="121"/>
      <c r="J102" s="121"/>
      <c r="K102" s="121"/>
      <c r="L102" s="121"/>
      <c r="M102" s="121"/>
      <c r="N102" s="121"/>
      <c r="O102" s="121"/>
      <c r="P102" s="121"/>
      <c r="Q102" s="122">
        <f t="shared" si="23"/>
        <v>0</v>
      </c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</row>
    <row r="103" spans="1:47" s="283" customFormat="1" ht="37.5">
      <c r="A103" s="162" t="s">
        <v>185</v>
      </c>
      <c r="B103" s="245" t="s">
        <v>186</v>
      </c>
      <c r="C103" s="119">
        <f>C104</f>
        <v>0</v>
      </c>
      <c r="D103" s="120">
        <f>E103+F103+G103+H103+I103+J103+K103+L103+M103+N103+O103+P103</f>
        <v>0</v>
      </c>
      <c r="E103" s="119">
        <f>E104</f>
        <v>0</v>
      </c>
      <c r="F103" s="119">
        <f aca="true" t="shared" si="27" ref="F103:L103">F104</f>
        <v>0</v>
      </c>
      <c r="G103" s="119">
        <f t="shared" si="27"/>
        <v>0</v>
      </c>
      <c r="H103" s="119">
        <f t="shared" si="27"/>
        <v>0</v>
      </c>
      <c r="I103" s="119">
        <f t="shared" si="27"/>
        <v>0</v>
      </c>
      <c r="J103" s="119">
        <f t="shared" si="27"/>
        <v>0</v>
      </c>
      <c r="K103" s="119">
        <f t="shared" si="27"/>
        <v>0</v>
      </c>
      <c r="L103" s="119">
        <f t="shared" si="27"/>
        <v>0</v>
      </c>
      <c r="M103" s="119">
        <f>M104</f>
        <v>0</v>
      </c>
      <c r="N103" s="119">
        <f>N104</f>
        <v>0</v>
      </c>
      <c r="O103" s="119">
        <f>O104</f>
        <v>0</v>
      </c>
      <c r="P103" s="119">
        <f>P104</f>
        <v>0</v>
      </c>
      <c r="Q103" s="120">
        <f t="shared" si="23"/>
        <v>0</v>
      </c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6"/>
      <c r="AU103" s="286"/>
    </row>
    <row r="104" spans="1:47" s="283" customFormat="1" ht="56.25">
      <c r="A104" s="104" t="s">
        <v>246</v>
      </c>
      <c r="B104" s="109" t="s">
        <v>247</v>
      </c>
      <c r="C104" s="121">
        <f>C105+C108</f>
        <v>0</v>
      </c>
      <c r="D104" s="122">
        <f>E104+F104+G104+H104+I104+J104+K104+L104+M104+N104+O104+P104</f>
        <v>0</v>
      </c>
      <c r="E104" s="123">
        <f>E105+E108</f>
        <v>0</v>
      </c>
      <c r="F104" s="123">
        <f>F105+F108</f>
        <v>0</v>
      </c>
      <c r="G104" s="123">
        <f>G105+G108</f>
        <v>0</v>
      </c>
      <c r="H104" s="123">
        <f aca="true" t="shared" si="28" ref="H104:P104">H107+H110</f>
        <v>0</v>
      </c>
      <c r="I104" s="123">
        <f t="shared" si="28"/>
        <v>0</v>
      </c>
      <c r="J104" s="123">
        <f t="shared" si="28"/>
        <v>0</v>
      </c>
      <c r="K104" s="123">
        <f t="shared" si="28"/>
        <v>0</v>
      </c>
      <c r="L104" s="123">
        <f t="shared" si="28"/>
        <v>0</v>
      </c>
      <c r="M104" s="123">
        <f t="shared" si="28"/>
        <v>0</v>
      </c>
      <c r="N104" s="123">
        <f t="shared" si="28"/>
        <v>0</v>
      </c>
      <c r="O104" s="123">
        <f t="shared" si="28"/>
        <v>0</v>
      </c>
      <c r="P104" s="123">
        <f t="shared" si="28"/>
        <v>0</v>
      </c>
      <c r="Q104" s="122">
        <f t="shared" si="23"/>
        <v>0</v>
      </c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</row>
    <row r="105" spans="1:47" s="283" customFormat="1" ht="56.25">
      <c r="A105" s="164" t="s">
        <v>226</v>
      </c>
      <c r="B105" s="246" t="s">
        <v>249</v>
      </c>
      <c r="C105" s="121">
        <f>C106</f>
        <v>0</v>
      </c>
      <c r="D105" s="122">
        <f>E105+F105+G105+H105+I105+J105+K105+L105+M105+N105+O105+P105</f>
        <v>0</v>
      </c>
      <c r="E105" s="123">
        <f>E107</f>
        <v>0</v>
      </c>
      <c r="F105" s="123">
        <f aca="true" t="shared" si="29" ref="F105:P105">F107</f>
        <v>0</v>
      </c>
      <c r="G105" s="123">
        <f t="shared" si="29"/>
        <v>0</v>
      </c>
      <c r="H105" s="123">
        <f t="shared" si="29"/>
        <v>0</v>
      </c>
      <c r="I105" s="123">
        <f t="shared" si="29"/>
        <v>0</v>
      </c>
      <c r="J105" s="123">
        <f t="shared" si="29"/>
        <v>0</v>
      </c>
      <c r="K105" s="123">
        <f t="shared" si="29"/>
        <v>0</v>
      </c>
      <c r="L105" s="123">
        <f t="shared" si="29"/>
        <v>0</v>
      </c>
      <c r="M105" s="123">
        <f t="shared" si="29"/>
        <v>0</v>
      </c>
      <c r="N105" s="123">
        <f t="shared" si="29"/>
        <v>0</v>
      </c>
      <c r="O105" s="123">
        <f t="shared" si="29"/>
        <v>0</v>
      </c>
      <c r="P105" s="123">
        <f t="shared" si="29"/>
        <v>0</v>
      </c>
      <c r="Q105" s="122">
        <f t="shared" si="23"/>
        <v>0</v>
      </c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</row>
    <row r="106" spans="1:47" s="283" customFormat="1" ht="66" customHeight="1">
      <c r="A106" s="104" t="s">
        <v>335</v>
      </c>
      <c r="B106" s="109" t="s">
        <v>336</v>
      </c>
      <c r="C106" s="124"/>
      <c r="D106" s="122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2">
        <f t="shared" si="23"/>
        <v>0</v>
      </c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</row>
    <row r="107" spans="1:47" s="283" customFormat="1" ht="56.25">
      <c r="A107" s="104" t="s">
        <v>279</v>
      </c>
      <c r="B107" s="109" t="s">
        <v>308</v>
      </c>
      <c r="C107" s="121"/>
      <c r="D107" s="122">
        <f>E107+F107+G107</f>
        <v>0</v>
      </c>
      <c r="E107" s="125"/>
      <c r="F107" s="125"/>
      <c r="G107" s="125"/>
      <c r="H107" s="123"/>
      <c r="I107" s="123"/>
      <c r="J107" s="123"/>
      <c r="K107" s="123"/>
      <c r="L107" s="123"/>
      <c r="M107" s="123"/>
      <c r="N107" s="123"/>
      <c r="O107" s="123"/>
      <c r="P107" s="123"/>
      <c r="Q107" s="122">
        <f t="shared" si="23"/>
        <v>0</v>
      </c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</row>
    <row r="108" spans="1:47" s="283" customFormat="1" ht="56.25">
      <c r="A108" s="164" t="s">
        <v>227</v>
      </c>
      <c r="B108" s="246" t="s">
        <v>187</v>
      </c>
      <c r="C108" s="121">
        <f>C109</f>
        <v>0</v>
      </c>
      <c r="D108" s="122">
        <f>E108+F108+G108+H108+I108+J108+K108+L108+M108+N108+O108+P108</f>
        <v>0</v>
      </c>
      <c r="E108" s="123">
        <f>E109+E110</f>
        <v>0</v>
      </c>
      <c r="F108" s="123">
        <f aca="true" t="shared" si="30" ref="F108:L108">F110</f>
        <v>0</v>
      </c>
      <c r="G108" s="123">
        <f t="shared" si="30"/>
        <v>0</v>
      </c>
      <c r="H108" s="123">
        <f t="shared" si="30"/>
        <v>0</v>
      </c>
      <c r="I108" s="123">
        <f t="shared" si="30"/>
        <v>0</v>
      </c>
      <c r="J108" s="123">
        <f t="shared" si="30"/>
        <v>0</v>
      </c>
      <c r="K108" s="123">
        <f t="shared" si="30"/>
        <v>0</v>
      </c>
      <c r="L108" s="123">
        <f t="shared" si="30"/>
        <v>0</v>
      </c>
      <c r="M108" s="123">
        <f>M110</f>
        <v>0</v>
      </c>
      <c r="N108" s="123">
        <f>N110</f>
        <v>0</v>
      </c>
      <c r="O108" s="123">
        <f>O110</f>
        <v>0</v>
      </c>
      <c r="P108" s="123">
        <f>P110</f>
        <v>0</v>
      </c>
      <c r="Q108" s="122">
        <f>C108+D108</f>
        <v>0</v>
      </c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6"/>
      <c r="AU108" s="286"/>
    </row>
    <row r="109" spans="1:47" s="283" customFormat="1" ht="75">
      <c r="A109" s="108" t="s">
        <v>228</v>
      </c>
      <c r="B109" s="110" t="s">
        <v>229</v>
      </c>
      <c r="C109" s="124"/>
      <c r="D109" s="122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2">
        <f t="shared" si="23"/>
        <v>0</v>
      </c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</row>
    <row r="110" spans="1:47" s="283" customFormat="1" ht="56.25">
      <c r="A110" s="104" t="s">
        <v>278</v>
      </c>
      <c r="B110" s="109" t="s">
        <v>306</v>
      </c>
      <c r="C110" s="119"/>
      <c r="D110" s="122">
        <f>E110+F110+G110</f>
        <v>0</v>
      </c>
      <c r="E110" s="125"/>
      <c r="F110" s="125"/>
      <c r="G110" s="125"/>
      <c r="H110" s="123"/>
      <c r="I110" s="123"/>
      <c r="J110" s="123"/>
      <c r="K110" s="123"/>
      <c r="L110" s="123"/>
      <c r="M110" s="123"/>
      <c r="N110" s="123"/>
      <c r="O110" s="123"/>
      <c r="P110" s="123"/>
      <c r="Q110" s="122">
        <f t="shared" si="23"/>
        <v>0</v>
      </c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</row>
    <row r="111" spans="1:47" s="283" customFormat="1" ht="37.5">
      <c r="A111" s="247" t="s">
        <v>233</v>
      </c>
      <c r="B111" s="248" t="s">
        <v>222</v>
      </c>
      <c r="C111" s="119">
        <f>C112</f>
        <v>0</v>
      </c>
      <c r="D111" s="120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120">
        <f t="shared" si="23"/>
        <v>0</v>
      </c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6"/>
      <c r="AU111" s="286"/>
    </row>
    <row r="112" spans="1:47" s="302" customFormat="1" ht="37.5">
      <c r="A112" s="309" t="s">
        <v>321</v>
      </c>
      <c r="B112" s="310" t="s">
        <v>322</v>
      </c>
      <c r="C112" s="250">
        <f>C113</f>
        <v>0</v>
      </c>
      <c r="D112" s="251"/>
      <c r="E112" s="252"/>
      <c r="F112" s="252"/>
      <c r="G112" s="252"/>
      <c r="H112" s="252"/>
      <c r="I112" s="272"/>
      <c r="J112" s="272"/>
      <c r="K112" s="272"/>
      <c r="L112" s="272"/>
      <c r="M112" s="272"/>
      <c r="N112" s="272"/>
      <c r="O112" s="272"/>
      <c r="P112" s="272"/>
      <c r="Q112" s="251">
        <f t="shared" si="23"/>
        <v>0</v>
      </c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1"/>
      <c r="AD112" s="301"/>
      <c r="AE112" s="301"/>
      <c r="AF112" s="301"/>
      <c r="AG112" s="301"/>
      <c r="AH112" s="301"/>
      <c r="AI112" s="301"/>
      <c r="AJ112" s="301"/>
      <c r="AK112" s="301"/>
      <c r="AL112" s="301"/>
      <c r="AM112" s="301"/>
      <c r="AN112" s="301"/>
      <c r="AO112" s="301"/>
      <c r="AP112" s="301"/>
      <c r="AQ112" s="301"/>
      <c r="AR112" s="301"/>
      <c r="AS112" s="301"/>
      <c r="AT112" s="301"/>
      <c r="AU112" s="301"/>
    </row>
    <row r="113" spans="1:47" s="302" customFormat="1" ht="37.5">
      <c r="A113" s="311" t="s">
        <v>333</v>
      </c>
      <c r="B113" s="310" t="s">
        <v>334</v>
      </c>
      <c r="C113" s="250">
        <f>C114</f>
        <v>0</v>
      </c>
      <c r="D113" s="251"/>
      <c r="E113" s="252"/>
      <c r="F113" s="252"/>
      <c r="G113" s="252"/>
      <c r="H113" s="252"/>
      <c r="I113" s="272"/>
      <c r="J113" s="272"/>
      <c r="K113" s="272"/>
      <c r="L113" s="272"/>
      <c r="M113" s="272"/>
      <c r="N113" s="272"/>
      <c r="O113" s="272"/>
      <c r="P113" s="272"/>
      <c r="Q113" s="251">
        <f t="shared" si="23"/>
        <v>0</v>
      </c>
      <c r="R113" s="301"/>
      <c r="S113" s="301"/>
      <c r="T113" s="301"/>
      <c r="U113" s="301"/>
      <c r="V113" s="301"/>
      <c r="W113" s="301"/>
      <c r="X113" s="301"/>
      <c r="Y113" s="301"/>
      <c r="Z113" s="301"/>
      <c r="AA113" s="301"/>
      <c r="AB113" s="301"/>
      <c r="AC113" s="301"/>
      <c r="AD113" s="301"/>
      <c r="AE113" s="301"/>
      <c r="AF113" s="301"/>
      <c r="AG113" s="301"/>
      <c r="AH113" s="301"/>
      <c r="AI113" s="301"/>
      <c r="AJ113" s="301"/>
      <c r="AK113" s="301"/>
      <c r="AL113" s="301"/>
      <c r="AM113" s="301"/>
      <c r="AN113" s="301"/>
      <c r="AO113" s="301"/>
      <c r="AP113" s="301"/>
      <c r="AQ113" s="301"/>
      <c r="AR113" s="301"/>
      <c r="AS113" s="301"/>
      <c r="AT113" s="301"/>
      <c r="AU113" s="301"/>
    </row>
    <row r="114" spans="1:47" s="302" customFormat="1" ht="56.25">
      <c r="A114" s="309" t="s">
        <v>323</v>
      </c>
      <c r="B114" s="312" t="s">
        <v>324</v>
      </c>
      <c r="C114" s="250">
        <f>C115</f>
        <v>0</v>
      </c>
      <c r="D114" s="251"/>
      <c r="E114" s="252"/>
      <c r="F114" s="252"/>
      <c r="G114" s="252"/>
      <c r="H114" s="252"/>
      <c r="I114" s="272"/>
      <c r="J114" s="272"/>
      <c r="K114" s="272"/>
      <c r="L114" s="272"/>
      <c r="M114" s="272"/>
      <c r="N114" s="272"/>
      <c r="O114" s="272"/>
      <c r="P114" s="272"/>
      <c r="Q114" s="251">
        <f t="shared" si="23"/>
        <v>0</v>
      </c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301"/>
      <c r="AF114" s="301"/>
      <c r="AG114" s="301"/>
      <c r="AH114" s="301"/>
      <c r="AI114" s="301"/>
      <c r="AJ114" s="301"/>
      <c r="AK114" s="301"/>
      <c r="AL114" s="301"/>
      <c r="AM114" s="301"/>
      <c r="AN114" s="301"/>
      <c r="AO114" s="301"/>
      <c r="AP114" s="301"/>
      <c r="AQ114" s="301"/>
      <c r="AR114" s="301"/>
      <c r="AS114" s="301"/>
      <c r="AT114" s="301"/>
      <c r="AU114" s="301"/>
    </row>
    <row r="115" spans="1:47" s="302" customFormat="1" ht="75">
      <c r="A115" s="309" t="s">
        <v>325</v>
      </c>
      <c r="B115" s="312" t="s">
        <v>326</v>
      </c>
      <c r="C115" s="253"/>
      <c r="D115" s="251"/>
      <c r="E115" s="252"/>
      <c r="F115" s="252"/>
      <c r="G115" s="252"/>
      <c r="H115" s="252"/>
      <c r="I115" s="272"/>
      <c r="J115" s="272"/>
      <c r="K115" s="272"/>
      <c r="L115" s="272"/>
      <c r="M115" s="272"/>
      <c r="N115" s="272"/>
      <c r="O115" s="272"/>
      <c r="P115" s="272"/>
      <c r="Q115" s="251">
        <f t="shared" si="23"/>
        <v>0</v>
      </c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301"/>
      <c r="AP115" s="301"/>
      <c r="AQ115" s="301"/>
      <c r="AR115" s="301"/>
      <c r="AS115" s="301"/>
      <c r="AT115" s="301"/>
      <c r="AU115" s="301"/>
    </row>
    <row r="116" spans="1:47" s="283" customFormat="1" ht="18.75">
      <c r="A116" s="45"/>
      <c r="B116" s="66"/>
      <c r="C116" s="45"/>
      <c r="D116" s="18"/>
      <c r="E116" s="21"/>
      <c r="F116" s="21"/>
      <c r="G116" s="21"/>
      <c r="H116" s="265"/>
      <c r="I116" s="21"/>
      <c r="J116" s="21"/>
      <c r="K116" s="21"/>
      <c r="L116" s="21"/>
      <c r="M116" s="21"/>
      <c r="N116" s="21"/>
      <c r="O116" s="21"/>
      <c r="P116" s="21"/>
      <c r="Q116" s="18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6"/>
      <c r="AU116" s="286"/>
    </row>
    <row r="117" spans="1:45" ht="18.75">
      <c r="A117" s="45"/>
      <c r="B117" s="46"/>
      <c r="C117" s="47"/>
      <c r="D117" s="48"/>
      <c r="E117" s="47"/>
      <c r="F117" s="47"/>
      <c r="G117" s="47"/>
      <c r="H117" s="264"/>
      <c r="I117" s="47"/>
      <c r="J117" s="47"/>
      <c r="K117" s="47"/>
      <c r="L117" s="47"/>
      <c r="M117" s="47"/>
      <c r="N117" s="47"/>
      <c r="O117" s="47"/>
      <c r="P117" s="47"/>
      <c r="Q117" s="47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</row>
    <row r="118" spans="1:256" ht="20.25">
      <c r="A118" s="714" t="s">
        <v>329</v>
      </c>
      <c r="B118" s="715"/>
      <c r="C118" s="715"/>
      <c r="D118" s="715"/>
      <c r="E118" s="715"/>
      <c r="F118" s="715"/>
      <c r="G118" s="274"/>
      <c r="H118" s="275"/>
      <c r="I118" s="274"/>
      <c r="J118" s="274"/>
      <c r="K118" s="274"/>
      <c r="L118" s="274"/>
      <c r="M118" s="274"/>
      <c r="N118" s="274"/>
      <c r="O118" s="274"/>
      <c r="P118" s="274"/>
      <c r="Q118" s="274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303"/>
      <c r="AL118" s="303"/>
      <c r="AM118" s="303"/>
      <c r="AN118" s="303"/>
      <c r="AO118" s="303"/>
      <c r="AP118" s="303"/>
      <c r="AQ118" s="303"/>
      <c r="AR118" s="303"/>
      <c r="AS118" s="303"/>
      <c r="AT118" s="303"/>
      <c r="AU118" s="303"/>
      <c r="AV118" s="303"/>
      <c r="AW118" s="303"/>
      <c r="AX118" s="303"/>
      <c r="AY118" s="303"/>
      <c r="AZ118" s="303"/>
      <c r="BA118" s="303"/>
      <c r="BB118" s="303"/>
      <c r="BC118" s="303"/>
      <c r="BD118" s="303"/>
      <c r="BE118" s="303"/>
      <c r="BF118" s="303"/>
      <c r="BG118" s="303"/>
      <c r="BH118" s="303"/>
      <c r="BI118" s="303"/>
      <c r="BJ118" s="303"/>
      <c r="BK118" s="303"/>
      <c r="BL118" s="303"/>
      <c r="BM118" s="303"/>
      <c r="BN118" s="303"/>
      <c r="BO118" s="303"/>
      <c r="BP118" s="303"/>
      <c r="BQ118" s="303"/>
      <c r="BR118" s="303"/>
      <c r="BS118" s="303"/>
      <c r="BT118" s="303"/>
      <c r="BU118" s="303"/>
      <c r="BV118" s="303"/>
      <c r="BW118" s="303"/>
      <c r="BX118" s="303"/>
      <c r="BY118" s="303"/>
      <c r="BZ118" s="303"/>
      <c r="CA118" s="303"/>
      <c r="CB118" s="303"/>
      <c r="CC118" s="303"/>
      <c r="CD118" s="303"/>
      <c r="CE118" s="303"/>
      <c r="CF118" s="303"/>
      <c r="CG118" s="303"/>
      <c r="CH118" s="303"/>
      <c r="CI118" s="303"/>
      <c r="CJ118" s="303"/>
      <c r="CK118" s="303"/>
      <c r="CL118" s="303"/>
      <c r="CM118" s="303"/>
      <c r="CN118" s="303"/>
      <c r="CO118" s="303"/>
      <c r="CP118" s="303"/>
      <c r="CQ118" s="303"/>
      <c r="CR118" s="303"/>
      <c r="CS118" s="303"/>
      <c r="CT118" s="303"/>
      <c r="CU118" s="303"/>
      <c r="CV118" s="303"/>
      <c r="CW118" s="303"/>
      <c r="CX118" s="303"/>
      <c r="CY118" s="303"/>
      <c r="CZ118" s="303"/>
      <c r="DA118" s="303"/>
      <c r="DB118" s="303"/>
      <c r="DC118" s="303"/>
      <c r="DD118" s="303"/>
      <c r="DE118" s="303"/>
      <c r="DF118" s="303"/>
      <c r="DG118" s="303"/>
      <c r="DH118" s="303"/>
      <c r="DI118" s="303"/>
      <c r="DJ118" s="303"/>
      <c r="DK118" s="303"/>
      <c r="DL118" s="303"/>
      <c r="DM118" s="303"/>
      <c r="DN118" s="303"/>
      <c r="DO118" s="303"/>
      <c r="DP118" s="303"/>
      <c r="DQ118" s="303"/>
      <c r="DR118" s="303"/>
      <c r="DS118" s="303"/>
      <c r="DT118" s="303"/>
      <c r="DU118" s="303"/>
      <c r="DV118" s="303"/>
      <c r="DW118" s="303"/>
      <c r="DX118" s="303"/>
      <c r="DY118" s="303"/>
      <c r="DZ118" s="303"/>
      <c r="EA118" s="303"/>
      <c r="EB118" s="303"/>
      <c r="EC118" s="303"/>
      <c r="ED118" s="303"/>
      <c r="EE118" s="303"/>
      <c r="EF118" s="303"/>
      <c r="EG118" s="303"/>
      <c r="EH118" s="303"/>
      <c r="EI118" s="303"/>
      <c r="EJ118" s="303"/>
      <c r="EK118" s="303"/>
      <c r="EL118" s="303"/>
      <c r="EM118" s="303"/>
      <c r="EN118" s="303"/>
      <c r="EO118" s="303"/>
      <c r="EP118" s="303"/>
      <c r="EQ118" s="303"/>
      <c r="ER118" s="303"/>
      <c r="ES118" s="303"/>
      <c r="ET118" s="303"/>
      <c r="EU118" s="303"/>
      <c r="EV118" s="303"/>
      <c r="EW118" s="303"/>
      <c r="EX118" s="303"/>
      <c r="EY118" s="303"/>
      <c r="EZ118" s="303"/>
      <c r="FA118" s="303"/>
      <c r="FB118" s="303"/>
      <c r="FC118" s="303"/>
      <c r="FD118" s="303"/>
      <c r="FE118" s="303"/>
      <c r="FF118" s="303"/>
      <c r="FG118" s="303"/>
      <c r="FH118" s="303"/>
      <c r="FI118" s="303"/>
      <c r="FJ118" s="303"/>
      <c r="FK118" s="303"/>
      <c r="FL118" s="303"/>
      <c r="FM118" s="303"/>
      <c r="FN118" s="303"/>
      <c r="FO118" s="303"/>
      <c r="FP118" s="303"/>
      <c r="FQ118" s="303"/>
      <c r="FR118" s="303"/>
      <c r="FS118" s="303"/>
      <c r="FT118" s="303"/>
      <c r="FU118" s="303"/>
      <c r="FV118" s="303"/>
      <c r="FW118" s="303"/>
      <c r="FX118" s="303"/>
      <c r="FY118" s="303"/>
      <c r="FZ118" s="303"/>
      <c r="GA118" s="303"/>
      <c r="GB118" s="303"/>
      <c r="GC118" s="303"/>
      <c r="GD118" s="303"/>
      <c r="GE118" s="303"/>
      <c r="GF118" s="303"/>
      <c r="GG118" s="303"/>
      <c r="GH118" s="303"/>
      <c r="GI118" s="303"/>
      <c r="GJ118" s="303"/>
      <c r="GK118" s="303"/>
      <c r="GL118" s="303"/>
      <c r="GM118" s="303"/>
      <c r="GN118" s="303"/>
      <c r="GO118" s="303"/>
      <c r="GP118" s="303"/>
      <c r="GQ118" s="303"/>
      <c r="GR118" s="303"/>
      <c r="GS118" s="303"/>
      <c r="GT118" s="303"/>
      <c r="GU118" s="303"/>
      <c r="GV118" s="303"/>
      <c r="GW118" s="303"/>
      <c r="GX118" s="303"/>
      <c r="GY118" s="303"/>
      <c r="GZ118" s="303"/>
      <c r="HA118" s="303"/>
      <c r="HB118" s="303"/>
      <c r="HC118" s="303"/>
      <c r="HD118" s="303"/>
      <c r="HE118" s="303"/>
      <c r="HF118" s="303"/>
      <c r="HG118" s="303"/>
      <c r="HH118" s="303"/>
      <c r="HI118" s="303"/>
      <c r="HJ118" s="303"/>
      <c r="HK118" s="303"/>
      <c r="HL118" s="303"/>
      <c r="HM118" s="303"/>
      <c r="HN118" s="303"/>
      <c r="HO118" s="303"/>
      <c r="HP118" s="303"/>
      <c r="HQ118" s="303"/>
      <c r="HR118" s="303"/>
      <c r="HS118" s="303"/>
      <c r="HT118" s="303"/>
      <c r="HU118" s="303"/>
      <c r="HV118" s="303"/>
      <c r="HW118" s="303"/>
      <c r="HX118" s="303"/>
      <c r="HY118" s="303"/>
      <c r="HZ118" s="303"/>
      <c r="IA118" s="303"/>
      <c r="IB118" s="303"/>
      <c r="IC118" s="303"/>
      <c r="ID118" s="303"/>
      <c r="IE118" s="303"/>
      <c r="IF118" s="303"/>
      <c r="IG118" s="303"/>
      <c r="IH118" s="303"/>
      <c r="II118" s="303"/>
      <c r="IJ118" s="303"/>
      <c r="IK118" s="303"/>
      <c r="IL118" s="303"/>
      <c r="IM118" s="303"/>
      <c r="IN118" s="303"/>
      <c r="IO118" s="303"/>
      <c r="IP118" s="303"/>
      <c r="IQ118" s="303"/>
      <c r="IR118" s="303"/>
      <c r="IS118" s="303"/>
      <c r="IT118" s="303"/>
      <c r="IU118" s="303"/>
      <c r="IV118" s="303"/>
    </row>
    <row r="119" spans="1:256" ht="31.5" customHeight="1">
      <c r="A119" s="715"/>
      <c r="B119" s="715"/>
      <c r="C119" s="715"/>
      <c r="D119" s="715"/>
      <c r="E119" s="715"/>
      <c r="F119" s="715"/>
      <c r="G119" s="274"/>
      <c r="H119" s="275"/>
      <c r="I119" s="274"/>
      <c r="J119" s="274"/>
      <c r="K119" s="274"/>
      <c r="L119" s="274"/>
      <c r="M119" s="274"/>
      <c r="N119" s="274"/>
      <c r="O119" s="274"/>
      <c r="P119" s="274"/>
      <c r="Q119" s="274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3"/>
      <c r="AL119" s="303"/>
      <c r="AM119" s="303"/>
      <c r="AN119" s="303"/>
      <c r="AO119" s="303"/>
      <c r="AP119" s="303"/>
      <c r="AQ119" s="303"/>
      <c r="AR119" s="303"/>
      <c r="AS119" s="303"/>
      <c r="AT119" s="303"/>
      <c r="AU119" s="303"/>
      <c r="AV119" s="303"/>
      <c r="AW119" s="303"/>
      <c r="AX119" s="303"/>
      <c r="AY119" s="303"/>
      <c r="AZ119" s="303"/>
      <c r="BA119" s="303"/>
      <c r="BB119" s="303"/>
      <c r="BC119" s="303"/>
      <c r="BD119" s="303"/>
      <c r="BE119" s="303"/>
      <c r="BF119" s="303"/>
      <c r="BG119" s="303"/>
      <c r="BH119" s="303"/>
      <c r="BI119" s="303"/>
      <c r="BJ119" s="303"/>
      <c r="BK119" s="303"/>
      <c r="BL119" s="303"/>
      <c r="BM119" s="303"/>
      <c r="BN119" s="303"/>
      <c r="BO119" s="303"/>
      <c r="BP119" s="303"/>
      <c r="BQ119" s="303"/>
      <c r="BR119" s="303"/>
      <c r="BS119" s="303"/>
      <c r="BT119" s="303"/>
      <c r="BU119" s="303"/>
      <c r="BV119" s="303"/>
      <c r="BW119" s="303"/>
      <c r="BX119" s="303"/>
      <c r="BY119" s="303"/>
      <c r="BZ119" s="303"/>
      <c r="CA119" s="303"/>
      <c r="CB119" s="303"/>
      <c r="CC119" s="303"/>
      <c r="CD119" s="303"/>
      <c r="CE119" s="303"/>
      <c r="CF119" s="303"/>
      <c r="CG119" s="303"/>
      <c r="CH119" s="303"/>
      <c r="CI119" s="303"/>
      <c r="CJ119" s="303"/>
      <c r="CK119" s="303"/>
      <c r="CL119" s="303"/>
      <c r="CM119" s="303"/>
      <c r="CN119" s="303"/>
      <c r="CO119" s="303"/>
      <c r="CP119" s="303"/>
      <c r="CQ119" s="303"/>
      <c r="CR119" s="303"/>
      <c r="CS119" s="303"/>
      <c r="CT119" s="303"/>
      <c r="CU119" s="303"/>
      <c r="CV119" s="303"/>
      <c r="CW119" s="303"/>
      <c r="CX119" s="303"/>
      <c r="CY119" s="303"/>
      <c r="CZ119" s="303"/>
      <c r="DA119" s="303"/>
      <c r="DB119" s="303"/>
      <c r="DC119" s="303"/>
      <c r="DD119" s="303"/>
      <c r="DE119" s="303"/>
      <c r="DF119" s="303"/>
      <c r="DG119" s="303"/>
      <c r="DH119" s="303"/>
      <c r="DI119" s="303"/>
      <c r="DJ119" s="303"/>
      <c r="DK119" s="303"/>
      <c r="DL119" s="303"/>
      <c r="DM119" s="303"/>
      <c r="DN119" s="303"/>
      <c r="DO119" s="303"/>
      <c r="DP119" s="303"/>
      <c r="DQ119" s="303"/>
      <c r="DR119" s="303"/>
      <c r="DS119" s="303"/>
      <c r="DT119" s="303"/>
      <c r="DU119" s="303"/>
      <c r="DV119" s="303"/>
      <c r="DW119" s="303"/>
      <c r="DX119" s="303"/>
      <c r="DY119" s="303"/>
      <c r="DZ119" s="303"/>
      <c r="EA119" s="303"/>
      <c r="EB119" s="303"/>
      <c r="EC119" s="303"/>
      <c r="ED119" s="303"/>
      <c r="EE119" s="303"/>
      <c r="EF119" s="303"/>
      <c r="EG119" s="303"/>
      <c r="EH119" s="303"/>
      <c r="EI119" s="303"/>
      <c r="EJ119" s="303"/>
      <c r="EK119" s="303"/>
      <c r="EL119" s="303"/>
      <c r="EM119" s="303"/>
      <c r="EN119" s="303"/>
      <c r="EO119" s="303"/>
      <c r="EP119" s="303"/>
      <c r="EQ119" s="303"/>
      <c r="ER119" s="303"/>
      <c r="ES119" s="303"/>
      <c r="ET119" s="303"/>
      <c r="EU119" s="303"/>
      <c r="EV119" s="303"/>
      <c r="EW119" s="303"/>
      <c r="EX119" s="303"/>
      <c r="EY119" s="303"/>
      <c r="EZ119" s="303"/>
      <c r="FA119" s="303"/>
      <c r="FB119" s="303"/>
      <c r="FC119" s="303"/>
      <c r="FD119" s="303"/>
      <c r="FE119" s="303"/>
      <c r="FF119" s="303"/>
      <c r="FG119" s="303"/>
      <c r="FH119" s="303"/>
      <c r="FI119" s="303"/>
      <c r="FJ119" s="303"/>
      <c r="FK119" s="303"/>
      <c r="FL119" s="303"/>
      <c r="FM119" s="303"/>
      <c r="FN119" s="303"/>
      <c r="FO119" s="303"/>
      <c r="FP119" s="303"/>
      <c r="FQ119" s="303"/>
      <c r="FR119" s="303"/>
      <c r="FS119" s="303"/>
      <c r="FT119" s="303"/>
      <c r="FU119" s="303"/>
      <c r="FV119" s="303"/>
      <c r="FW119" s="303"/>
      <c r="FX119" s="303"/>
      <c r="FY119" s="303"/>
      <c r="FZ119" s="303"/>
      <c r="GA119" s="303"/>
      <c r="GB119" s="303"/>
      <c r="GC119" s="303"/>
      <c r="GD119" s="303"/>
      <c r="GE119" s="303"/>
      <c r="GF119" s="303"/>
      <c r="GG119" s="303"/>
      <c r="GH119" s="303"/>
      <c r="GI119" s="303"/>
      <c r="GJ119" s="303"/>
      <c r="GK119" s="303"/>
      <c r="GL119" s="303"/>
      <c r="GM119" s="303"/>
      <c r="GN119" s="303"/>
      <c r="GO119" s="303"/>
      <c r="GP119" s="303"/>
      <c r="GQ119" s="303"/>
      <c r="GR119" s="303"/>
      <c r="GS119" s="303"/>
      <c r="GT119" s="303"/>
      <c r="GU119" s="303"/>
      <c r="GV119" s="303"/>
      <c r="GW119" s="303"/>
      <c r="GX119" s="303"/>
      <c r="GY119" s="303"/>
      <c r="GZ119" s="303"/>
      <c r="HA119" s="303"/>
      <c r="HB119" s="303"/>
      <c r="HC119" s="303"/>
      <c r="HD119" s="303"/>
      <c r="HE119" s="303"/>
      <c r="HF119" s="303"/>
      <c r="HG119" s="303"/>
      <c r="HH119" s="303"/>
      <c r="HI119" s="303"/>
      <c r="HJ119" s="303"/>
      <c r="HK119" s="303"/>
      <c r="HL119" s="303"/>
      <c r="HM119" s="303"/>
      <c r="HN119" s="303"/>
      <c r="HO119" s="303"/>
      <c r="HP119" s="303"/>
      <c r="HQ119" s="303"/>
      <c r="HR119" s="303"/>
      <c r="HS119" s="303"/>
      <c r="HT119" s="303"/>
      <c r="HU119" s="303"/>
      <c r="HV119" s="303"/>
      <c r="HW119" s="303"/>
      <c r="HX119" s="303"/>
      <c r="HY119" s="303"/>
      <c r="HZ119" s="303"/>
      <c r="IA119" s="303"/>
      <c r="IB119" s="303"/>
      <c r="IC119" s="303"/>
      <c r="ID119" s="303"/>
      <c r="IE119" s="303"/>
      <c r="IF119" s="303"/>
      <c r="IG119" s="303"/>
      <c r="IH119" s="303"/>
      <c r="II119" s="303"/>
      <c r="IJ119" s="303"/>
      <c r="IK119" s="303"/>
      <c r="IL119" s="303"/>
      <c r="IM119" s="303"/>
      <c r="IN119" s="303"/>
      <c r="IO119" s="303"/>
      <c r="IP119" s="303"/>
      <c r="IQ119" s="303"/>
      <c r="IR119" s="303"/>
      <c r="IS119" s="303"/>
      <c r="IT119" s="303"/>
      <c r="IU119" s="303"/>
      <c r="IV119" s="303"/>
    </row>
    <row r="120" spans="1:45" ht="27.75" customHeight="1">
      <c r="A120" s="3"/>
      <c r="B120" s="290" t="str">
        <f>B4</f>
        <v>на 2020 год</v>
      </c>
      <c r="C120" s="49"/>
      <c r="D120" s="48"/>
      <c r="E120" s="50"/>
      <c r="F120" s="50"/>
      <c r="G120" s="50"/>
      <c r="H120" s="259"/>
      <c r="I120" s="49"/>
      <c r="J120" s="50"/>
      <c r="K120" s="50"/>
      <c r="L120" s="50"/>
      <c r="M120" s="50"/>
      <c r="N120" s="50"/>
      <c r="O120" s="50"/>
      <c r="P120" s="50"/>
      <c r="Q120" s="50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</row>
    <row r="121" spans="1:45" ht="18.75">
      <c r="A121" s="3"/>
      <c r="B121" s="4"/>
      <c r="C121" s="49"/>
      <c r="D121" s="48"/>
      <c r="E121" s="50"/>
      <c r="F121" s="50"/>
      <c r="G121" s="50"/>
      <c r="H121" s="259"/>
      <c r="I121" s="49"/>
      <c r="J121" s="50"/>
      <c r="K121" s="50"/>
      <c r="L121" s="50"/>
      <c r="M121" s="50"/>
      <c r="N121" s="50"/>
      <c r="O121" s="50"/>
      <c r="P121" s="50"/>
      <c r="Q121" s="50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</row>
    <row r="122" spans="1:45" ht="18.75">
      <c r="A122" s="51" t="s">
        <v>107</v>
      </c>
      <c r="B122" s="52" t="s">
        <v>108</v>
      </c>
      <c r="C122" s="53" t="s">
        <v>173</v>
      </c>
      <c r="D122" s="6" t="s">
        <v>150</v>
      </c>
      <c r="E122" s="54" t="s">
        <v>111</v>
      </c>
      <c r="F122" s="54"/>
      <c r="G122" s="54"/>
      <c r="H122" s="266"/>
      <c r="I122" s="55"/>
      <c r="J122" s="56"/>
      <c r="K122" s="54"/>
      <c r="L122" s="54"/>
      <c r="M122" s="54"/>
      <c r="N122" s="54"/>
      <c r="O122" s="54"/>
      <c r="P122" s="54"/>
      <c r="Q122" s="57" t="s">
        <v>165</v>
      </c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</row>
    <row r="123" spans="1:45" ht="18.75">
      <c r="A123" s="58" t="s">
        <v>109</v>
      </c>
      <c r="B123" s="59"/>
      <c r="C123" s="60" t="s">
        <v>149</v>
      </c>
      <c r="D123" s="61" t="s">
        <v>151</v>
      </c>
      <c r="E123" s="50"/>
      <c r="F123" s="57"/>
      <c r="G123" s="50"/>
      <c r="H123" s="267"/>
      <c r="I123" s="49"/>
      <c r="J123" s="62"/>
      <c r="K123" s="50"/>
      <c r="L123" s="57"/>
      <c r="M123" s="50"/>
      <c r="N123" s="57"/>
      <c r="O123" s="50"/>
      <c r="P123" s="57"/>
      <c r="Q123" s="63" t="s">
        <v>166</v>
      </c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</row>
    <row r="124" spans="1:45" ht="37.5">
      <c r="A124" s="58"/>
      <c r="B124" s="59"/>
      <c r="C124" s="64" t="s">
        <v>152</v>
      </c>
      <c r="D124" s="61" t="s">
        <v>152</v>
      </c>
      <c r="E124" s="22" t="s">
        <v>153</v>
      </c>
      <c r="F124" s="21" t="s">
        <v>154</v>
      </c>
      <c r="G124" s="20" t="s">
        <v>155</v>
      </c>
      <c r="H124" s="262" t="s">
        <v>156</v>
      </c>
      <c r="I124" s="66" t="s">
        <v>157</v>
      </c>
      <c r="J124" s="67" t="s">
        <v>158</v>
      </c>
      <c r="K124" s="21" t="s">
        <v>159</v>
      </c>
      <c r="L124" s="20" t="s">
        <v>160</v>
      </c>
      <c r="M124" s="21" t="s">
        <v>161</v>
      </c>
      <c r="N124" s="20" t="s">
        <v>162</v>
      </c>
      <c r="O124" s="21" t="s">
        <v>163</v>
      </c>
      <c r="P124" s="20" t="s">
        <v>164</v>
      </c>
      <c r="Q124" s="63" t="s">
        <v>149</v>
      </c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</row>
    <row r="125" spans="1:45" ht="18.75">
      <c r="A125" s="58"/>
      <c r="B125" s="59"/>
      <c r="C125" s="68"/>
      <c r="D125" s="69"/>
      <c r="E125" s="22" t="s">
        <v>181</v>
      </c>
      <c r="F125" s="21" t="s">
        <v>181</v>
      </c>
      <c r="G125" s="20" t="s">
        <v>181</v>
      </c>
      <c r="H125" s="262" t="s">
        <v>182</v>
      </c>
      <c r="I125" s="65" t="s">
        <v>182</v>
      </c>
      <c r="J125" s="70" t="s">
        <v>182</v>
      </c>
      <c r="K125" s="22" t="s">
        <v>182</v>
      </c>
      <c r="L125" s="22" t="s">
        <v>182</v>
      </c>
      <c r="M125" s="22" t="s">
        <v>182</v>
      </c>
      <c r="N125" s="22" t="s">
        <v>182</v>
      </c>
      <c r="O125" s="22" t="s">
        <v>182</v>
      </c>
      <c r="P125" s="22" t="s">
        <v>182</v>
      </c>
      <c r="Q125" s="6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</row>
    <row r="126" spans="1:45" ht="18.75">
      <c r="A126" s="30"/>
      <c r="B126" s="71"/>
      <c r="C126" s="68"/>
      <c r="D126" s="72"/>
      <c r="E126" s="50"/>
      <c r="F126" s="73"/>
      <c r="G126" s="50"/>
      <c r="H126" s="268"/>
      <c r="I126" s="49"/>
      <c r="J126" s="74"/>
      <c r="K126" s="50"/>
      <c r="L126" s="73"/>
      <c r="M126" s="50"/>
      <c r="N126" s="73"/>
      <c r="O126" s="50"/>
      <c r="P126" s="73"/>
      <c r="Q126" s="75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</row>
    <row r="127" spans="1:45" ht="18.75">
      <c r="A127" s="76"/>
      <c r="B127" s="77" t="s">
        <v>110</v>
      </c>
      <c r="C127" s="78">
        <f>C129+C138+C140+C144+C151+C156+C163+C166+C168+C173+C177+C179+C183</f>
        <v>0</v>
      </c>
      <c r="D127" s="79">
        <f>SUM(E127:P127)</f>
        <v>84111.4</v>
      </c>
      <c r="E127" s="233">
        <f aca="true" t="shared" si="31" ref="E127:Q127">E129+E138+E140+E144+E151+E156+E163+E166+E168+E173+E177+E179+E183</f>
        <v>0</v>
      </c>
      <c r="F127" s="233">
        <f t="shared" si="31"/>
        <v>0</v>
      </c>
      <c r="G127" s="233">
        <f t="shared" si="31"/>
        <v>84111.4</v>
      </c>
      <c r="H127" s="233">
        <f t="shared" si="31"/>
        <v>0</v>
      </c>
      <c r="I127" s="233">
        <f t="shared" si="31"/>
        <v>0</v>
      </c>
      <c r="J127" s="233">
        <f t="shared" si="31"/>
        <v>0</v>
      </c>
      <c r="K127" s="233">
        <f t="shared" si="31"/>
        <v>0</v>
      </c>
      <c r="L127" s="233">
        <f t="shared" si="31"/>
        <v>0</v>
      </c>
      <c r="M127" s="233">
        <f t="shared" si="31"/>
        <v>0</v>
      </c>
      <c r="N127" s="233">
        <f t="shared" si="31"/>
        <v>0</v>
      </c>
      <c r="O127" s="233">
        <f t="shared" si="31"/>
        <v>0</v>
      </c>
      <c r="P127" s="233">
        <f t="shared" si="31"/>
        <v>0</v>
      </c>
      <c r="Q127" s="33">
        <f t="shared" si="31"/>
        <v>84111.4</v>
      </c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</row>
    <row r="128" spans="1:45" ht="18.75">
      <c r="A128" s="80"/>
      <c r="B128" s="81" t="s">
        <v>111</v>
      </c>
      <c r="C128" s="82"/>
      <c r="D128" s="33">
        <f>SUM(E128:P128)</f>
        <v>0</v>
      </c>
      <c r="E128" s="82"/>
      <c r="F128" s="82"/>
      <c r="G128" s="82"/>
      <c r="H128" s="269"/>
      <c r="I128" s="82"/>
      <c r="J128" s="82"/>
      <c r="K128" s="82"/>
      <c r="L128" s="82"/>
      <c r="M128" s="82"/>
      <c r="N128" s="82"/>
      <c r="O128" s="82"/>
      <c r="P128" s="82"/>
      <c r="Q128" s="82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</row>
    <row r="129" spans="1:17" s="283" customFormat="1" ht="19.5" thickBot="1">
      <c r="A129" s="83" t="s">
        <v>112</v>
      </c>
      <c r="B129" s="84" t="s">
        <v>113</v>
      </c>
      <c r="C129" s="85">
        <f>SUM(C130:C137)</f>
        <v>0</v>
      </c>
      <c r="D129" s="33">
        <f>SUM(E129:P129)</f>
        <v>18312.5</v>
      </c>
      <c r="E129" s="85">
        <f aca="true" t="shared" si="32" ref="E129:L129">SUM(E130:E137)</f>
        <v>0</v>
      </c>
      <c r="F129" s="85">
        <f t="shared" si="32"/>
        <v>0</v>
      </c>
      <c r="G129" s="85">
        <f t="shared" si="32"/>
        <v>18312.5</v>
      </c>
      <c r="H129" s="85">
        <f t="shared" si="32"/>
        <v>0</v>
      </c>
      <c r="I129" s="85">
        <f t="shared" si="32"/>
        <v>0</v>
      </c>
      <c r="J129" s="85">
        <f t="shared" si="32"/>
        <v>0</v>
      </c>
      <c r="K129" s="85">
        <f t="shared" si="32"/>
        <v>0</v>
      </c>
      <c r="L129" s="85">
        <f t="shared" si="32"/>
        <v>0</v>
      </c>
      <c r="M129" s="85">
        <f>SUM(M130:M137)</f>
        <v>0</v>
      </c>
      <c r="N129" s="85">
        <f>SUM(N130:N137)</f>
        <v>0</v>
      </c>
      <c r="O129" s="85">
        <f>SUM(O130:O137)</f>
        <v>0</v>
      </c>
      <c r="P129" s="85">
        <f>SUM(P130:P137)</f>
        <v>0</v>
      </c>
      <c r="Q129" s="33">
        <f>Q130+Q131+Q132+Q133+Q134+Q135+Q136+Q137</f>
        <v>18312.5</v>
      </c>
    </row>
    <row r="130" spans="1:45" ht="39" customHeight="1">
      <c r="A130" s="86" t="s">
        <v>114</v>
      </c>
      <c r="B130" s="87" t="s">
        <v>56</v>
      </c>
      <c r="C130" s="314"/>
      <c r="D130" s="33">
        <f aca="true" t="shared" si="33" ref="D130:D183">SUM(E130:P130)</f>
        <v>1158</v>
      </c>
      <c r="E130" s="1"/>
      <c r="F130" s="1"/>
      <c r="G130" s="1">
        <v>1158</v>
      </c>
      <c r="H130" s="1"/>
      <c r="I130" s="1"/>
      <c r="J130" s="1"/>
      <c r="K130" s="1"/>
      <c r="L130" s="1"/>
      <c r="M130" s="1"/>
      <c r="N130" s="1"/>
      <c r="O130" s="1"/>
      <c r="P130" s="1"/>
      <c r="Q130" s="33">
        <f aca="true" t="shared" si="34" ref="Q130:Q183">C130+D130</f>
        <v>1158</v>
      </c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</row>
    <row r="131" spans="1:45" ht="52.5" customHeight="1">
      <c r="A131" s="86" t="s">
        <v>172</v>
      </c>
      <c r="B131" s="88" t="s">
        <v>86</v>
      </c>
      <c r="C131" s="1"/>
      <c r="D131" s="33">
        <f t="shared" si="33"/>
        <v>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33">
        <f t="shared" si="34"/>
        <v>0</v>
      </c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</row>
    <row r="132" spans="1:45" ht="78.75" customHeight="1">
      <c r="A132" s="86" t="s">
        <v>115</v>
      </c>
      <c r="B132" s="88" t="s">
        <v>94</v>
      </c>
      <c r="C132" s="1"/>
      <c r="D132" s="33">
        <f t="shared" si="33"/>
        <v>11765</v>
      </c>
      <c r="E132" s="1"/>
      <c r="F132" s="1"/>
      <c r="G132" s="1">
        <v>11765</v>
      </c>
      <c r="H132" s="1"/>
      <c r="I132" s="342"/>
      <c r="J132" s="1"/>
      <c r="K132" s="1"/>
      <c r="L132" s="1"/>
      <c r="M132" s="1"/>
      <c r="N132" s="1"/>
      <c r="O132" s="1"/>
      <c r="P132" s="1"/>
      <c r="Q132" s="33">
        <f t="shared" si="34"/>
        <v>11765</v>
      </c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</row>
    <row r="133" spans="1:45" ht="27" customHeight="1">
      <c r="A133" s="191" t="s">
        <v>273</v>
      </c>
      <c r="B133" s="88" t="s">
        <v>274</v>
      </c>
      <c r="C133" s="1"/>
      <c r="D133" s="33">
        <f t="shared" si="33"/>
        <v>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3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</row>
    <row r="134" spans="1:45" ht="56.25">
      <c r="A134" s="86" t="s">
        <v>176</v>
      </c>
      <c r="B134" s="88" t="s">
        <v>177</v>
      </c>
      <c r="C134" s="1"/>
      <c r="D134" s="33">
        <f t="shared" si="33"/>
        <v>209.5</v>
      </c>
      <c r="E134" s="1"/>
      <c r="F134" s="1"/>
      <c r="G134" s="1">
        <v>209.5</v>
      </c>
      <c r="H134" s="1"/>
      <c r="I134" s="1"/>
      <c r="J134" s="1"/>
      <c r="K134" s="1"/>
      <c r="L134" s="1"/>
      <c r="M134" s="1"/>
      <c r="N134" s="1"/>
      <c r="O134" s="1"/>
      <c r="P134" s="1"/>
      <c r="Q134" s="33">
        <f>C134+D134</f>
        <v>209.5</v>
      </c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</row>
    <row r="135" spans="1:45" ht="18.75">
      <c r="A135" s="91" t="s">
        <v>20</v>
      </c>
      <c r="B135" s="88" t="s">
        <v>234</v>
      </c>
      <c r="C135" s="1"/>
      <c r="D135" s="33">
        <f t="shared" si="33"/>
        <v>0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33">
        <f>C135+D135</f>
        <v>0</v>
      </c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</row>
    <row r="136" spans="1:45" ht="18.75">
      <c r="A136" s="86" t="s">
        <v>174</v>
      </c>
      <c r="B136" s="88" t="s">
        <v>116</v>
      </c>
      <c r="C136" s="1"/>
      <c r="D136" s="33">
        <f t="shared" si="33"/>
        <v>197</v>
      </c>
      <c r="E136" s="1"/>
      <c r="F136" s="1"/>
      <c r="G136" s="1">
        <v>197</v>
      </c>
      <c r="H136" s="1"/>
      <c r="I136" s="1"/>
      <c r="J136" s="1"/>
      <c r="K136" s="1"/>
      <c r="L136" s="1"/>
      <c r="M136" s="1"/>
      <c r="N136" s="1"/>
      <c r="O136" s="1"/>
      <c r="P136" s="1"/>
      <c r="Q136" s="33">
        <f t="shared" si="34"/>
        <v>197</v>
      </c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</row>
    <row r="137" spans="1:45" s="304" customFormat="1" ht="18.75">
      <c r="A137" s="86" t="s">
        <v>175</v>
      </c>
      <c r="B137" s="88" t="s">
        <v>117</v>
      </c>
      <c r="C137" s="1"/>
      <c r="D137" s="33">
        <f t="shared" si="33"/>
        <v>4983</v>
      </c>
      <c r="E137" s="1"/>
      <c r="F137" s="1"/>
      <c r="G137" s="1">
        <v>4983</v>
      </c>
      <c r="H137" s="1"/>
      <c r="I137" s="1"/>
      <c r="J137" s="1"/>
      <c r="K137" s="1"/>
      <c r="L137" s="1"/>
      <c r="M137" s="1"/>
      <c r="N137" s="1"/>
      <c r="O137" s="1"/>
      <c r="P137" s="1"/>
      <c r="Q137" s="33">
        <f>C137+D137</f>
        <v>4983</v>
      </c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</row>
    <row r="138" spans="1:45" s="287" customFormat="1" ht="18.75">
      <c r="A138" s="83" t="s">
        <v>167</v>
      </c>
      <c r="B138" s="89" t="s">
        <v>168</v>
      </c>
      <c r="C138" s="85">
        <f>C139</f>
        <v>0</v>
      </c>
      <c r="D138" s="677">
        <f t="shared" si="33"/>
        <v>858.7</v>
      </c>
      <c r="E138" s="85">
        <f>E139</f>
        <v>0</v>
      </c>
      <c r="F138" s="85">
        <f aca="true" t="shared" si="35" ref="F138:L138">F139</f>
        <v>0</v>
      </c>
      <c r="G138" s="85">
        <f t="shared" si="35"/>
        <v>858.7</v>
      </c>
      <c r="H138" s="85">
        <f t="shared" si="35"/>
        <v>0</v>
      </c>
      <c r="I138" s="85">
        <f t="shared" si="35"/>
        <v>0</v>
      </c>
      <c r="J138" s="85">
        <f t="shared" si="35"/>
        <v>0</v>
      </c>
      <c r="K138" s="85">
        <f t="shared" si="35"/>
        <v>0</v>
      </c>
      <c r="L138" s="85">
        <f t="shared" si="35"/>
        <v>0</v>
      </c>
      <c r="M138" s="85">
        <f>M139</f>
        <v>0</v>
      </c>
      <c r="N138" s="85">
        <f>N139</f>
        <v>0</v>
      </c>
      <c r="O138" s="85">
        <f>O139</f>
        <v>0</v>
      </c>
      <c r="P138" s="85">
        <f>P139</f>
        <v>0</v>
      </c>
      <c r="Q138" s="33">
        <f>Q139</f>
        <v>858.7</v>
      </c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</row>
    <row r="139" spans="1:17" s="305" customFormat="1" ht="18.75">
      <c r="A139" s="688" t="s">
        <v>169</v>
      </c>
      <c r="B139" s="689" t="s">
        <v>171</v>
      </c>
      <c r="C139" s="1"/>
      <c r="D139" s="677">
        <f>SUM(E139:P139)</f>
        <v>858.7</v>
      </c>
      <c r="E139" s="184"/>
      <c r="F139" s="184"/>
      <c r="G139" s="184">
        <v>858.7</v>
      </c>
      <c r="H139" s="184"/>
      <c r="I139" s="184"/>
      <c r="J139" s="184"/>
      <c r="K139" s="184"/>
      <c r="L139" s="184"/>
      <c r="M139" s="184"/>
      <c r="N139" s="184"/>
      <c r="O139" s="184"/>
      <c r="P139" s="184"/>
      <c r="Q139" s="677">
        <f>C139+D139</f>
        <v>858.7</v>
      </c>
    </row>
    <row r="140" spans="1:45" ht="37.5">
      <c r="A140" s="83" t="s">
        <v>118</v>
      </c>
      <c r="B140" s="89" t="s">
        <v>119</v>
      </c>
      <c r="C140" s="85">
        <f>SUM(C141:C143)</f>
        <v>0</v>
      </c>
      <c r="D140" s="677">
        <f t="shared" si="33"/>
        <v>1950</v>
      </c>
      <c r="E140" s="85">
        <f>SUM(E141:E143)</f>
        <v>0</v>
      </c>
      <c r="F140" s="85">
        <f aca="true" t="shared" si="36" ref="F140:L140">SUM(F141:F143)</f>
        <v>0</v>
      </c>
      <c r="G140" s="85">
        <f t="shared" si="36"/>
        <v>1950</v>
      </c>
      <c r="H140" s="85">
        <f t="shared" si="36"/>
        <v>0</v>
      </c>
      <c r="I140" s="85">
        <f t="shared" si="36"/>
        <v>0</v>
      </c>
      <c r="J140" s="85">
        <f t="shared" si="36"/>
        <v>0</v>
      </c>
      <c r="K140" s="85">
        <f t="shared" si="36"/>
        <v>0</v>
      </c>
      <c r="L140" s="85">
        <f t="shared" si="36"/>
        <v>0</v>
      </c>
      <c r="M140" s="85">
        <f>SUM(M141:M143)</f>
        <v>0</v>
      </c>
      <c r="N140" s="85">
        <f>SUM(N141:N143)</f>
        <v>0</v>
      </c>
      <c r="O140" s="85">
        <f>SUM(O141:O143)</f>
        <v>0</v>
      </c>
      <c r="P140" s="85">
        <f>SUM(P141:P143)</f>
        <v>0</v>
      </c>
      <c r="Q140" s="33">
        <f>Q141+Q142+Q143</f>
        <v>1950</v>
      </c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</row>
    <row r="141" spans="1:45" ht="65.25" customHeight="1">
      <c r="A141" s="86" t="s">
        <v>120</v>
      </c>
      <c r="B141" s="88" t="s">
        <v>237</v>
      </c>
      <c r="C141" s="1"/>
      <c r="D141" s="33">
        <f t="shared" si="33"/>
        <v>750</v>
      </c>
      <c r="E141" s="1"/>
      <c r="F141" s="1"/>
      <c r="G141" s="1">
        <v>750</v>
      </c>
      <c r="H141" s="1"/>
      <c r="I141" s="1"/>
      <c r="J141" s="1"/>
      <c r="K141" s="1"/>
      <c r="L141" s="1"/>
      <c r="M141" s="1"/>
      <c r="N141" s="1"/>
      <c r="O141" s="1"/>
      <c r="P141" s="1"/>
      <c r="Q141" s="33">
        <f>C141+D141</f>
        <v>750</v>
      </c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</row>
    <row r="142" spans="1:45" ht="18.75">
      <c r="A142" s="86" t="s">
        <v>121</v>
      </c>
      <c r="B142" s="88" t="s">
        <v>84</v>
      </c>
      <c r="C142" s="1"/>
      <c r="D142" s="33">
        <f t="shared" si="33"/>
        <v>680</v>
      </c>
      <c r="E142" s="1"/>
      <c r="F142" s="1"/>
      <c r="G142" s="1">
        <v>680</v>
      </c>
      <c r="H142" s="1"/>
      <c r="I142" s="1"/>
      <c r="J142" s="1"/>
      <c r="K142" s="1"/>
      <c r="L142" s="1"/>
      <c r="M142" s="1"/>
      <c r="N142" s="1"/>
      <c r="O142" s="1"/>
      <c r="P142" s="1"/>
      <c r="Q142" s="33">
        <f t="shared" si="34"/>
        <v>680</v>
      </c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</row>
    <row r="143" spans="1:45" s="304" customFormat="1" ht="37.5">
      <c r="A143" s="86" t="s">
        <v>77</v>
      </c>
      <c r="B143" s="88" t="s">
        <v>122</v>
      </c>
      <c r="C143" s="1"/>
      <c r="D143" s="33">
        <f t="shared" si="33"/>
        <v>520</v>
      </c>
      <c r="E143" s="1"/>
      <c r="F143" s="1"/>
      <c r="G143" s="1">
        <v>520</v>
      </c>
      <c r="H143" s="1"/>
      <c r="I143" s="1"/>
      <c r="J143" s="1"/>
      <c r="K143" s="1"/>
      <c r="L143" s="1"/>
      <c r="M143" s="1"/>
      <c r="N143" s="1"/>
      <c r="O143" s="1"/>
      <c r="P143" s="1"/>
      <c r="Q143" s="33">
        <f>C143+D143</f>
        <v>520</v>
      </c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</row>
    <row r="144" spans="1:45" ht="18.75">
      <c r="A144" s="83" t="s">
        <v>123</v>
      </c>
      <c r="B144" s="89" t="s">
        <v>124</v>
      </c>
      <c r="C144" s="85">
        <f>SUM(C145:C150)</f>
        <v>0</v>
      </c>
      <c r="D144" s="33">
        <f t="shared" si="33"/>
        <v>8709.2</v>
      </c>
      <c r="E144" s="85">
        <f>SUM(E145:E150)</f>
        <v>0</v>
      </c>
      <c r="F144" s="85">
        <f aca="true" t="shared" si="37" ref="F144:L144">SUM(F145:F150)</f>
        <v>0</v>
      </c>
      <c r="G144" s="85">
        <f t="shared" si="37"/>
        <v>8709.2</v>
      </c>
      <c r="H144" s="85">
        <f t="shared" si="37"/>
        <v>0</v>
      </c>
      <c r="I144" s="85">
        <f t="shared" si="37"/>
        <v>0</v>
      </c>
      <c r="J144" s="85">
        <f t="shared" si="37"/>
        <v>0</v>
      </c>
      <c r="K144" s="85">
        <f t="shared" si="37"/>
        <v>0</v>
      </c>
      <c r="L144" s="85">
        <f t="shared" si="37"/>
        <v>0</v>
      </c>
      <c r="M144" s="85">
        <f>SUM(M145:M150)</f>
        <v>0</v>
      </c>
      <c r="N144" s="85">
        <f>SUM(N145:N150)</f>
        <v>0</v>
      </c>
      <c r="O144" s="85">
        <f>SUM(O145:O150)</f>
        <v>0</v>
      </c>
      <c r="P144" s="85">
        <f>SUM(P145:P150)</f>
        <v>0</v>
      </c>
      <c r="Q144" s="33">
        <f>Q145+Q146+Q147+Q148+Q149+Q150</f>
        <v>8709.2</v>
      </c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</row>
    <row r="145" spans="1:45" ht="18.75">
      <c r="A145" s="86" t="s">
        <v>179</v>
      </c>
      <c r="B145" s="88" t="s">
        <v>180</v>
      </c>
      <c r="C145" s="1"/>
      <c r="D145" s="33">
        <f>SUM(E145:P145)</f>
        <v>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3">
        <f t="shared" si="34"/>
        <v>0</v>
      </c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</row>
    <row r="146" spans="1:45" ht="18.75">
      <c r="A146" s="86" t="s">
        <v>125</v>
      </c>
      <c r="B146" s="88" t="s">
        <v>126</v>
      </c>
      <c r="C146" s="1"/>
      <c r="D146" s="33">
        <f t="shared" si="33"/>
        <v>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3">
        <f t="shared" si="34"/>
        <v>0</v>
      </c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</row>
    <row r="147" spans="1:45" ht="18.75">
      <c r="A147" s="86" t="s">
        <v>230</v>
      </c>
      <c r="B147" s="88" t="s">
        <v>231</v>
      </c>
      <c r="C147" s="1"/>
      <c r="D147" s="33">
        <f t="shared" si="33"/>
        <v>0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3">
        <f t="shared" si="34"/>
        <v>0</v>
      </c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</row>
    <row r="148" spans="1:45" ht="18.75">
      <c r="A148" s="86" t="s">
        <v>57</v>
      </c>
      <c r="B148" s="88" t="s">
        <v>40</v>
      </c>
      <c r="C148" s="1"/>
      <c r="D148" s="33">
        <f t="shared" si="33"/>
        <v>8709.2</v>
      </c>
      <c r="E148" s="1"/>
      <c r="F148" s="1"/>
      <c r="G148" s="161">
        <v>8709.2</v>
      </c>
      <c r="H148" s="1"/>
      <c r="I148" s="1"/>
      <c r="J148" s="1"/>
      <c r="K148" s="1"/>
      <c r="L148" s="1"/>
      <c r="M148" s="1"/>
      <c r="N148" s="1"/>
      <c r="O148" s="1"/>
      <c r="P148" s="1"/>
      <c r="Q148" s="33">
        <f t="shared" si="34"/>
        <v>8709.2</v>
      </c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</row>
    <row r="149" spans="1:45" ht="18.75">
      <c r="A149" s="86" t="s">
        <v>45</v>
      </c>
      <c r="B149" s="88" t="s">
        <v>41</v>
      </c>
      <c r="C149" s="1"/>
      <c r="D149" s="33">
        <f t="shared" si="33"/>
        <v>0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3">
        <f t="shared" si="34"/>
        <v>0</v>
      </c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</row>
    <row r="150" spans="1:45" s="304" customFormat="1" ht="19.5" customHeight="1">
      <c r="A150" s="86" t="s">
        <v>78</v>
      </c>
      <c r="B150" s="88" t="s">
        <v>127</v>
      </c>
      <c r="C150" s="1"/>
      <c r="D150" s="33">
        <f t="shared" si="33"/>
        <v>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3">
        <f>C150+D150</f>
        <v>0</v>
      </c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</row>
    <row r="151" spans="1:45" ht="18.75">
      <c r="A151" s="83" t="s">
        <v>128</v>
      </c>
      <c r="B151" s="89" t="s">
        <v>129</v>
      </c>
      <c r="C151" s="85">
        <f>SUM(C152:C155)</f>
        <v>0</v>
      </c>
      <c r="D151" s="33">
        <f t="shared" si="33"/>
        <v>17848.3</v>
      </c>
      <c r="E151" s="85">
        <f>SUM(E152:E155)</f>
        <v>0</v>
      </c>
      <c r="F151" s="85">
        <f aca="true" t="shared" si="38" ref="F151:L151">SUM(F152:F155)</f>
        <v>0</v>
      </c>
      <c r="G151" s="85">
        <f t="shared" si="38"/>
        <v>17848.3</v>
      </c>
      <c r="H151" s="85">
        <f t="shared" si="38"/>
        <v>0</v>
      </c>
      <c r="I151" s="85">
        <f t="shared" si="38"/>
        <v>0</v>
      </c>
      <c r="J151" s="85">
        <f t="shared" si="38"/>
        <v>0</v>
      </c>
      <c r="K151" s="85">
        <f t="shared" si="38"/>
        <v>0</v>
      </c>
      <c r="L151" s="85">
        <f t="shared" si="38"/>
        <v>0</v>
      </c>
      <c r="M151" s="85">
        <f>SUM(M152:M155)</f>
        <v>0</v>
      </c>
      <c r="N151" s="85">
        <f>SUM(N152:N155)</f>
        <v>0</v>
      </c>
      <c r="O151" s="85">
        <f>SUM(O152:O155)</f>
        <v>0</v>
      </c>
      <c r="P151" s="85">
        <f>SUM(P152:P155)</f>
        <v>0</v>
      </c>
      <c r="Q151" s="33">
        <f>Q152+Q153+Q154+Q155</f>
        <v>17848.3</v>
      </c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</row>
    <row r="152" spans="1:45" ht="18.75">
      <c r="A152" s="86" t="s">
        <v>130</v>
      </c>
      <c r="B152" s="88" t="s">
        <v>131</v>
      </c>
      <c r="C152" s="1"/>
      <c r="D152" s="33">
        <f t="shared" si="33"/>
        <v>110</v>
      </c>
      <c r="E152" s="1"/>
      <c r="F152" s="1"/>
      <c r="G152" s="1">
        <v>110</v>
      </c>
      <c r="H152" s="1"/>
      <c r="I152" s="1"/>
      <c r="J152" s="1"/>
      <c r="K152" s="1"/>
      <c r="L152" s="1"/>
      <c r="M152" s="1"/>
      <c r="N152" s="1"/>
      <c r="O152" s="1"/>
      <c r="P152" s="1"/>
      <c r="Q152" s="33">
        <f t="shared" si="34"/>
        <v>110</v>
      </c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</row>
    <row r="153" spans="1:45" ht="18.75">
      <c r="A153" s="86" t="s">
        <v>132</v>
      </c>
      <c r="B153" s="88" t="s">
        <v>133</v>
      </c>
      <c r="C153" s="1"/>
      <c r="D153" s="33">
        <f t="shared" si="33"/>
        <v>5360</v>
      </c>
      <c r="E153" s="1"/>
      <c r="F153" s="1"/>
      <c r="G153" s="1">
        <v>5360</v>
      </c>
      <c r="H153" s="1"/>
      <c r="I153" s="1"/>
      <c r="J153" s="1"/>
      <c r="K153" s="1"/>
      <c r="L153" s="1"/>
      <c r="M153" s="1"/>
      <c r="N153" s="1"/>
      <c r="O153" s="1"/>
      <c r="P153" s="1"/>
      <c r="Q153" s="33">
        <f t="shared" si="34"/>
        <v>5360</v>
      </c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</row>
    <row r="154" spans="1:45" ht="18.75">
      <c r="A154" s="86" t="s">
        <v>79</v>
      </c>
      <c r="B154" s="88" t="s">
        <v>80</v>
      </c>
      <c r="C154" s="1"/>
      <c r="D154" s="33">
        <f t="shared" si="33"/>
        <v>5848.3</v>
      </c>
      <c r="E154" s="1"/>
      <c r="F154" s="1"/>
      <c r="G154" s="1">
        <v>5848.3</v>
      </c>
      <c r="H154" s="1"/>
      <c r="I154" s="1"/>
      <c r="J154" s="1"/>
      <c r="K154" s="1"/>
      <c r="L154" s="1"/>
      <c r="M154" s="1"/>
      <c r="N154" s="1"/>
      <c r="O154" s="1"/>
      <c r="P154" s="1"/>
      <c r="Q154" s="33">
        <f t="shared" si="34"/>
        <v>5848.3</v>
      </c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</row>
    <row r="155" spans="1:45" ht="37.5">
      <c r="A155" s="86" t="s">
        <v>49</v>
      </c>
      <c r="B155" s="88" t="s">
        <v>50</v>
      </c>
      <c r="C155" s="1"/>
      <c r="D155" s="33">
        <f>SUM(E155:P155)</f>
        <v>6530</v>
      </c>
      <c r="E155" s="1"/>
      <c r="F155" s="1"/>
      <c r="G155" s="1">
        <v>6530</v>
      </c>
      <c r="H155" s="1"/>
      <c r="I155" s="1"/>
      <c r="J155" s="1"/>
      <c r="K155" s="1"/>
      <c r="L155" s="1"/>
      <c r="M155" s="1"/>
      <c r="N155" s="1"/>
      <c r="O155" s="1"/>
      <c r="P155" s="1"/>
      <c r="Q155" s="33">
        <f>C155+D155</f>
        <v>6530</v>
      </c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</row>
    <row r="156" spans="1:45" s="304" customFormat="1" ht="18.75">
      <c r="A156" s="83" t="s">
        <v>134</v>
      </c>
      <c r="B156" s="89" t="s">
        <v>135</v>
      </c>
      <c r="C156" s="85">
        <f>SUM(C157:C162)</f>
        <v>0</v>
      </c>
      <c r="D156" s="33">
        <f t="shared" si="33"/>
        <v>150</v>
      </c>
      <c r="E156" s="85">
        <f>SUM(E157:E162)</f>
        <v>0</v>
      </c>
      <c r="F156" s="85">
        <f aca="true" t="shared" si="39" ref="F156:L156">SUM(F157:F162)</f>
        <v>0</v>
      </c>
      <c r="G156" s="85">
        <f t="shared" si="39"/>
        <v>150</v>
      </c>
      <c r="H156" s="85">
        <f t="shared" si="39"/>
        <v>0</v>
      </c>
      <c r="I156" s="85">
        <f t="shared" si="39"/>
        <v>0</v>
      </c>
      <c r="J156" s="85">
        <f t="shared" si="39"/>
        <v>0</v>
      </c>
      <c r="K156" s="85">
        <f t="shared" si="39"/>
        <v>0</v>
      </c>
      <c r="L156" s="85">
        <f t="shared" si="39"/>
        <v>0</v>
      </c>
      <c r="M156" s="85">
        <f>SUM(M157:M162)</f>
        <v>0</v>
      </c>
      <c r="N156" s="85">
        <f>SUM(N157:N162)</f>
        <v>0</v>
      </c>
      <c r="O156" s="85">
        <f>SUM(O157:O162)</f>
        <v>0</v>
      </c>
      <c r="P156" s="85">
        <f>SUM(P157:P162)</f>
        <v>0</v>
      </c>
      <c r="Q156" s="33">
        <f>Q157+Q158+Q159+Q160+Q161+Q162</f>
        <v>150</v>
      </c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</row>
    <row r="157" spans="1:45" ht="18.75">
      <c r="A157" s="86" t="s">
        <v>136</v>
      </c>
      <c r="B157" s="88" t="s">
        <v>137</v>
      </c>
      <c r="C157" s="1"/>
      <c r="D157" s="33">
        <f t="shared" si="33"/>
        <v>0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3">
        <f t="shared" si="34"/>
        <v>0</v>
      </c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</row>
    <row r="158" spans="1:45" ht="18.75">
      <c r="A158" s="86" t="s">
        <v>138</v>
      </c>
      <c r="B158" s="88" t="s">
        <v>139</v>
      </c>
      <c r="C158" s="1"/>
      <c r="D158" s="33">
        <f t="shared" si="33"/>
        <v>0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3">
        <f t="shared" si="34"/>
        <v>0</v>
      </c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</row>
    <row r="159" spans="1:45" ht="18.75">
      <c r="A159" s="86" t="s">
        <v>314</v>
      </c>
      <c r="B159" s="88" t="s">
        <v>315</v>
      </c>
      <c r="C159" s="1"/>
      <c r="D159" s="33">
        <f>SUM(E159:P159)</f>
        <v>0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3">
        <f>C159+D159</f>
        <v>0</v>
      </c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</row>
    <row r="160" spans="1:45" ht="37.5">
      <c r="A160" s="86" t="s">
        <v>21</v>
      </c>
      <c r="B160" s="88" t="s">
        <v>235</v>
      </c>
      <c r="C160" s="1"/>
      <c r="D160" s="33">
        <f>SUM(E160:P160)</f>
        <v>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3">
        <f t="shared" si="34"/>
        <v>0</v>
      </c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</row>
    <row r="161" spans="1:45" ht="18.75">
      <c r="A161" s="86" t="s">
        <v>140</v>
      </c>
      <c r="B161" s="88" t="s">
        <v>316</v>
      </c>
      <c r="C161" s="1"/>
      <c r="D161" s="33">
        <f t="shared" si="33"/>
        <v>150</v>
      </c>
      <c r="E161" s="1"/>
      <c r="F161" s="1"/>
      <c r="G161" s="1">
        <v>150</v>
      </c>
      <c r="H161" s="1"/>
      <c r="I161" s="1"/>
      <c r="J161" s="1"/>
      <c r="K161" s="1"/>
      <c r="L161" s="1"/>
      <c r="M161" s="1"/>
      <c r="N161" s="1"/>
      <c r="O161" s="1"/>
      <c r="P161" s="1"/>
      <c r="Q161" s="33">
        <f t="shared" si="34"/>
        <v>150</v>
      </c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</row>
    <row r="162" spans="1:45" s="304" customFormat="1" ht="18.75">
      <c r="A162" s="86" t="s">
        <v>141</v>
      </c>
      <c r="B162" s="88" t="s">
        <v>236</v>
      </c>
      <c r="C162" s="1"/>
      <c r="D162" s="33">
        <f t="shared" si="33"/>
        <v>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3">
        <f t="shared" si="34"/>
        <v>0</v>
      </c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</row>
    <row r="163" spans="1:45" ht="18.75">
      <c r="A163" s="83" t="s">
        <v>142</v>
      </c>
      <c r="B163" s="89" t="s">
        <v>46</v>
      </c>
      <c r="C163" s="85">
        <f>SUM(C164:C165)</f>
        <v>0</v>
      </c>
      <c r="D163" s="33">
        <f t="shared" si="33"/>
        <v>29650</v>
      </c>
      <c r="E163" s="85">
        <f>SUM(E164:E165)</f>
        <v>0</v>
      </c>
      <c r="F163" s="85">
        <f aca="true" t="shared" si="40" ref="F163:L163">SUM(F164:F165)</f>
        <v>0</v>
      </c>
      <c r="G163" s="85">
        <f t="shared" si="40"/>
        <v>29650</v>
      </c>
      <c r="H163" s="85">
        <f t="shared" si="40"/>
        <v>0</v>
      </c>
      <c r="I163" s="85">
        <f t="shared" si="40"/>
        <v>0</v>
      </c>
      <c r="J163" s="85">
        <f t="shared" si="40"/>
        <v>0</v>
      </c>
      <c r="K163" s="85">
        <f t="shared" si="40"/>
        <v>0</v>
      </c>
      <c r="L163" s="85">
        <f t="shared" si="40"/>
        <v>0</v>
      </c>
      <c r="M163" s="85">
        <f>SUM(M164:M165)</f>
        <v>0</v>
      </c>
      <c r="N163" s="85">
        <f>SUM(N164:N165)</f>
        <v>0</v>
      </c>
      <c r="O163" s="85">
        <f>SUM(O164:O165)</f>
        <v>0</v>
      </c>
      <c r="P163" s="85">
        <f>SUM(P164:P165)</f>
        <v>0</v>
      </c>
      <c r="Q163" s="33">
        <f>Q164+Q165</f>
        <v>29650</v>
      </c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</row>
    <row r="164" spans="1:45" ht="18.75">
      <c r="A164" s="86" t="s">
        <v>143</v>
      </c>
      <c r="B164" s="88" t="s">
        <v>144</v>
      </c>
      <c r="C164" s="1"/>
      <c r="D164" s="33">
        <f t="shared" si="33"/>
        <v>29650</v>
      </c>
      <c r="E164" s="1"/>
      <c r="F164" s="1"/>
      <c r="G164" s="1">
        <v>29650</v>
      </c>
      <c r="H164" s="1"/>
      <c r="I164" s="1"/>
      <c r="J164" s="1"/>
      <c r="K164" s="1"/>
      <c r="L164" s="1"/>
      <c r="M164" s="1"/>
      <c r="N164" s="1"/>
      <c r="O164" s="1"/>
      <c r="P164" s="1"/>
      <c r="Q164" s="33">
        <f>C164+D164</f>
        <v>29650</v>
      </c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</row>
    <row r="165" spans="1:45" s="304" customFormat="1" ht="23.25" customHeight="1">
      <c r="A165" s="86" t="s">
        <v>51</v>
      </c>
      <c r="B165" s="88" t="s">
        <v>42</v>
      </c>
      <c r="C165" s="1"/>
      <c r="D165" s="33">
        <f t="shared" si="33"/>
        <v>0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3">
        <f t="shared" si="34"/>
        <v>0</v>
      </c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</row>
    <row r="166" spans="1:45" ht="18.75">
      <c r="A166" s="83" t="s">
        <v>145</v>
      </c>
      <c r="B166" s="89" t="s">
        <v>53</v>
      </c>
      <c r="C166" s="85">
        <f>SUM(C167:C167)</f>
        <v>0</v>
      </c>
      <c r="D166" s="33">
        <f t="shared" si="33"/>
        <v>0</v>
      </c>
      <c r="E166" s="85">
        <f aca="true" t="shared" si="41" ref="E166:P166">SUM(E167:E167)</f>
        <v>0</v>
      </c>
      <c r="F166" s="85">
        <f t="shared" si="41"/>
        <v>0</v>
      </c>
      <c r="G166" s="85">
        <f t="shared" si="41"/>
        <v>0</v>
      </c>
      <c r="H166" s="85">
        <f t="shared" si="41"/>
        <v>0</v>
      </c>
      <c r="I166" s="85">
        <f t="shared" si="41"/>
        <v>0</v>
      </c>
      <c r="J166" s="85">
        <f t="shared" si="41"/>
        <v>0</v>
      </c>
      <c r="K166" s="85">
        <f t="shared" si="41"/>
        <v>0</v>
      </c>
      <c r="L166" s="85">
        <f t="shared" si="41"/>
        <v>0</v>
      </c>
      <c r="M166" s="85">
        <f t="shared" si="41"/>
        <v>0</v>
      </c>
      <c r="N166" s="85">
        <f t="shared" si="41"/>
        <v>0</v>
      </c>
      <c r="O166" s="85">
        <f t="shared" si="41"/>
        <v>0</v>
      </c>
      <c r="P166" s="85">
        <f t="shared" si="41"/>
        <v>0</v>
      </c>
      <c r="Q166" s="33">
        <f>Q167</f>
        <v>0</v>
      </c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</row>
    <row r="167" spans="1:45" ht="18.75">
      <c r="A167" s="86" t="s">
        <v>146</v>
      </c>
      <c r="B167" s="88" t="s">
        <v>81</v>
      </c>
      <c r="C167" s="1"/>
      <c r="D167" s="33">
        <f t="shared" si="33"/>
        <v>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33">
        <f t="shared" si="34"/>
        <v>0</v>
      </c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</row>
    <row r="168" spans="1:45" ht="18.75">
      <c r="A168" s="92">
        <v>1000</v>
      </c>
      <c r="B168" s="89" t="s">
        <v>147</v>
      </c>
      <c r="C168" s="85">
        <f>C169+C170+C171+C172</f>
        <v>0</v>
      </c>
      <c r="D168" s="33">
        <f t="shared" si="33"/>
        <v>457.7</v>
      </c>
      <c r="E168" s="85">
        <f>E170+E171+E172</f>
        <v>0</v>
      </c>
      <c r="F168" s="85">
        <f aca="true" t="shared" si="42" ref="F168:L168">F170+F171+F172</f>
        <v>0</v>
      </c>
      <c r="G168" s="85">
        <f t="shared" si="42"/>
        <v>457.7</v>
      </c>
      <c r="H168" s="85">
        <f t="shared" si="42"/>
        <v>0</v>
      </c>
      <c r="I168" s="85">
        <f t="shared" si="42"/>
        <v>0</v>
      </c>
      <c r="J168" s="85">
        <f t="shared" si="42"/>
        <v>0</v>
      </c>
      <c r="K168" s="85">
        <f t="shared" si="42"/>
        <v>0</v>
      </c>
      <c r="L168" s="85">
        <f t="shared" si="42"/>
        <v>0</v>
      </c>
      <c r="M168" s="85">
        <f>M170+M171+M172</f>
        <v>0</v>
      </c>
      <c r="N168" s="85">
        <f>N170+N171+N172</f>
        <v>0</v>
      </c>
      <c r="O168" s="85">
        <f>O170+O171+O172</f>
        <v>0</v>
      </c>
      <c r="P168" s="85">
        <f>P170+P171+P172</f>
        <v>0</v>
      </c>
      <c r="Q168" s="33">
        <f>Q169+Q170+Q171+Q172</f>
        <v>457.7</v>
      </c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</row>
    <row r="169" spans="1:45" ht="18.75">
      <c r="A169" s="80">
        <v>1001</v>
      </c>
      <c r="B169" s="88" t="s">
        <v>313</v>
      </c>
      <c r="C169" s="1"/>
      <c r="D169" s="33">
        <f>SUM(E169:P169)</f>
        <v>0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33">
        <f>C169+D169</f>
        <v>0</v>
      </c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</row>
    <row r="170" spans="1:45" ht="18.75">
      <c r="A170" s="80">
        <v>1003</v>
      </c>
      <c r="B170" s="88" t="s">
        <v>148</v>
      </c>
      <c r="C170" s="1"/>
      <c r="D170" s="33">
        <f t="shared" si="33"/>
        <v>327.7</v>
      </c>
      <c r="E170" s="1"/>
      <c r="F170" s="1"/>
      <c r="G170" s="1">
        <v>327.7</v>
      </c>
      <c r="H170" s="1"/>
      <c r="I170" s="1"/>
      <c r="J170" s="1"/>
      <c r="K170" s="1"/>
      <c r="L170" s="1"/>
      <c r="M170" s="1"/>
      <c r="N170" s="1"/>
      <c r="O170" s="1"/>
      <c r="P170" s="1"/>
      <c r="Q170" s="33">
        <f t="shared" si="34"/>
        <v>327.7</v>
      </c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</row>
    <row r="171" spans="1:45" ht="18.75">
      <c r="A171" s="80">
        <v>1004</v>
      </c>
      <c r="B171" s="88" t="s">
        <v>83</v>
      </c>
      <c r="C171" s="1"/>
      <c r="D171" s="33">
        <f t="shared" si="33"/>
        <v>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33">
        <f t="shared" si="34"/>
        <v>0</v>
      </c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</row>
    <row r="172" spans="1:45" ht="18.75">
      <c r="A172" s="80">
        <v>1006</v>
      </c>
      <c r="B172" s="88" t="s">
        <v>178</v>
      </c>
      <c r="C172" s="1"/>
      <c r="D172" s="33">
        <f t="shared" si="33"/>
        <v>130</v>
      </c>
      <c r="E172" s="1"/>
      <c r="F172" s="1"/>
      <c r="G172" s="1">
        <v>130</v>
      </c>
      <c r="H172" s="1"/>
      <c r="I172" s="1"/>
      <c r="J172" s="1"/>
      <c r="K172" s="1"/>
      <c r="L172" s="1"/>
      <c r="M172" s="1"/>
      <c r="N172" s="1"/>
      <c r="O172" s="1"/>
      <c r="P172" s="1"/>
      <c r="Q172" s="33">
        <f t="shared" si="34"/>
        <v>130</v>
      </c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</row>
    <row r="173" spans="1:45" s="304" customFormat="1" ht="18.75">
      <c r="A173" s="93">
        <v>1100</v>
      </c>
      <c r="B173" s="94" t="s">
        <v>82</v>
      </c>
      <c r="C173" s="95">
        <f>SUM(C174:C176)</f>
        <v>0</v>
      </c>
      <c r="D173" s="33">
        <f t="shared" si="33"/>
        <v>6175</v>
      </c>
      <c r="E173" s="95">
        <f>SUM(E174:E176)</f>
        <v>0</v>
      </c>
      <c r="F173" s="95">
        <f aca="true" t="shared" si="43" ref="F173:L173">SUM(F174:F176)</f>
        <v>0</v>
      </c>
      <c r="G173" s="95">
        <f t="shared" si="43"/>
        <v>6175</v>
      </c>
      <c r="H173" s="95">
        <f t="shared" si="43"/>
        <v>0</v>
      </c>
      <c r="I173" s="95">
        <f t="shared" si="43"/>
        <v>0</v>
      </c>
      <c r="J173" s="95">
        <f t="shared" si="43"/>
        <v>0</v>
      </c>
      <c r="K173" s="95">
        <f t="shared" si="43"/>
        <v>0</v>
      </c>
      <c r="L173" s="95">
        <f t="shared" si="43"/>
        <v>0</v>
      </c>
      <c r="M173" s="95">
        <f>SUM(M174:M176)</f>
        <v>0</v>
      </c>
      <c r="N173" s="95">
        <f>SUM(N174:N176)</f>
        <v>0</v>
      </c>
      <c r="O173" s="95">
        <f>SUM(O174:O176)</f>
        <v>0</v>
      </c>
      <c r="P173" s="95">
        <f>SUM(P174:P176)</f>
        <v>0</v>
      </c>
      <c r="Q173" s="33">
        <f>Q174+Q175+Q176</f>
        <v>6175</v>
      </c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</row>
    <row r="174" spans="1:45" ht="18.75">
      <c r="A174" s="96">
        <v>1101</v>
      </c>
      <c r="B174" s="88" t="s">
        <v>43</v>
      </c>
      <c r="C174" s="1"/>
      <c r="D174" s="33">
        <f t="shared" si="33"/>
        <v>5680</v>
      </c>
      <c r="E174" s="1"/>
      <c r="F174" s="1"/>
      <c r="G174" s="1">
        <v>5680</v>
      </c>
      <c r="H174" s="1"/>
      <c r="I174" s="1"/>
      <c r="J174" s="1"/>
      <c r="K174" s="1"/>
      <c r="L174" s="1"/>
      <c r="M174" s="1"/>
      <c r="N174" s="1"/>
      <c r="O174" s="1"/>
      <c r="P174" s="1"/>
      <c r="Q174" s="33">
        <f t="shared" si="34"/>
        <v>5680</v>
      </c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</row>
    <row r="175" spans="1:45" ht="18.75">
      <c r="A175" s="96">
        <v>1102</v>
      </c>
      <c r="B175" s="88" t="s">
        <v>44</v>
      </c>
      <c r="C175" s="1"/>
      <c r="D175" s="33">
        <f t="shared" si="33"/>
        <v>495</v>
      </c>
      <c r="E175" s="1"/>
      <c r="F175" s="1"/>
      <c r="G175" s="1">
        <v>495</v>
      </c>
      <c r="H175" s="1"/>
      <c r="I175" s="1"/>
      <c r="J175" s="1"/>
      <c r="K175" s="1"/>
      <c r="L175" s="1"/>
      <c r="M175" s="1"/>
      <c r="N175" s="1"/>
      <c r="O175" s="1"/>
      <c r="P175" s="1"/>
      <c r="Q175" s="33">
        <f t="shared" si="34"/>
        <v>495</v>
      </c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</row>
    <row r="176" spans="1:45" ht="37.5">
      <c r="A176" s="96">
        <v>1105</v>
      </c>
      <c r="B176" s="88" t="s">
        <v>52</v>
      </c>
      <c r="C176" s="1"/>
      <c r="D176" s="33">
        <f t="shared" si="33"/>
        <v>0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33">
        <f t="shared" si="34"/>
        <v>0</v>
      </c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</row>
    <row r="177" spans="1:45" ht="37.5">
      <c r="A177" s="93">
        <v>1300</v>
      </c>
      <c r="B177" s="97" t="s">
        <v>47</v>
      </c>
      <c r="C177" s="98">
        <f>C178</f>
        <v>0</v>
      </c>
      <c r="D177" s="33">
        <f t="shared" si="33"/>
        <v>0</v>
      </c>
      <c r="E177" s="98">
        <f>E178</f>
        <v>0</v>
      </c>
      <c r="F177" s="98">
        <f aca="true" t="shared" si="44" ref="F177:L177">F178</f>
        <v>0</v>
      </c>
      <c r="G177" s="98">
        <f t="shared" si="44"/>
        <v>0</v>
      </c>
      <c r="H177" s="98">
        <f t="shared" si="44"/>
        <v>0</v>
      </c>
      <c r="I177" s="98">
        <f t="shared" si="44"/>
        <v>0</v>
      </c>
      <c r="J177" s="98">
        <f t="shared" si="44"/>
        <v>0</v>
      </c>
      <c r="K177" s="98">
        <f t="shared" si="44"/>
        <v>0</v>
      </c>
      <c r="L177" s="98">
        <f t="shared" si="44"/>
        <v>0</v>
      </c>
      <c r="M177" s="98">
        <f>M178</f>
        <v>0</v>
      </c>
      <c r="N177" s="98">
        <f>N178</f>
        <v>0</v>
      </c>
      <c r="O177" s="98">
        <f>O178</f>
        <v>0</v>
      </c>
      <c r="P177" s="98">
        <f>P178</f>
        <v>0</v>
      </c>
      <c r="Q177" s="33">
        <f>Q178</f>
        <v>0</v>
      </c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</row>
    <row r="178" spans="1:45" ht="37.5">
      <c r="A178" s="96">
        <v>1301</v>
      </c>
      <c r="B178" s="88" t="s">
        <v>238</v>
      </c>
      <c r="C178" s="1"/>
      <c r="D178" s="33">
        <f t="shared" si="33"/>
        <v>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33">
        <f t="shared" si="34"/>
        <v>0</v>
      </c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</row>
    <row r="179" spans="1:45" s="304" customFormat="1" ht="60" customHeight="1">
      <c r="A179" s="93">
        <v>1400</v>
      </c>
      <c r="B179" s="97" t="s">
        <v>13</v>
      </c>
      <c r="C179" s="95">
        <f>SUM(C180:C182)</f>
        <v>0</v>
      </c>
      <c r="D179" s="33">
        <f t="shared" si="33"/>
        <v>0</v>
      </c>
      <c r="E179" s="95">
        <f>SUM(E180:E182)</f>
        <v>0</v>
      </c>
      <c r="F179" s="95">
        <f aca="true" t="shared" si="45" ref="F179:L179">SUM(F180:F182)</f>
        <v>0</v>
      </c>
      <c r="G179" s="95">
        <f t="shared" si="45"/>
        <v>0</v>
      </c>
      <c r="H179" s="95">
        <f t="shared" si="45"/>
        <v>0</v>
      </c>
      <c r="I179" s="95">
        <f t="shared" si="45"/>
        <v>0</v>
      </c>
      <c r="J179" s="95">
        <f t="shared" si="45"/>
        <v>0</v>
      </c>
      <c r="K179" s="95">
        <f t="shared" si="45"/>
        <v>0</v>
      </c>
      <c r="L179" s="95">
        <f t="shared" si="45"/>
        <v>0</v>
      </c>
      <c r="M179" s="95">
        <f>SUM(M180:M182)</f>
        <v>0</v>
      </c>
      <c r="N179" s="95">
        <f>SUM(N180:N182)</f>
        <v>0</v>
      </c>
      <c r="O179" s="95">
        <f>SUM(O180:O182)</f>
        <v>0</v>
      </c>
      <c r="P179" s="95">
        <f>SUM(P180:P182)</f>
        <v>0</v>
      </c>
      <c r="Q179" s="33">
        <f>Q180+Q181+Q182</f>
        <v>0</v>
      </c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</row>
    <row r="180" spans="1:45" ht="56.25">
      <c r="A180" s="96">
        <v>1401</v>
      </c>
      <c r="B180" s="88" t="s">
        <v>54</v>
      </c>
      <c r="C180" s="1"/>
      <c r="D180" s="33">
        <f t="shared" si="33"/>
        <v>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33">
        <f>C180+D180</f>
        <v>0</v>
      </c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</row>
    <row r="181" spans="1:45" ht="18.75">
      <c r="A181" s="96">
        <v>1402</v>
      </c>
      <c r="B181" s="190" t="s">
        <v>603</v>
      </c>
      <c r="C181" s="1"/>
      <c r="D181" s="33">
        <f>SUM(E181:P181)</f>
        <v>0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33">
        <f>C181+D181</f>
        <v>0</v>
      </c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</row>
    <row r="182" spans="1:45" ht="18.75">
      <c r="A182" s="96">
        <v>1403</v>
      </c>
      <c r="B182" s="190" t="s">
        <v>288</v>
      </c>
      <c r="C182" s="1"/>
      <c r="D182" s="33">
        <f t="shared" si="33"/>
        <v>0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33">
        <f t="shared" si="34"/>
        <v>0</v>
      </c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</row>
    <row r="183" spans="1:45" ht="18.75">
      <c r="A183" s="99">
        <v>9999</v>
      </c>
      <c r="B183" s="100" t="s">
        <v>183</v>
      </c>
      <c r="C183" s="2"/>
      <c r="D183" s="33">
        <f t="shared" si="33"/>
        <v>0</v>
      </c>
      <c r="E183" s="2"/>
      <c r="F183" s="2"/>
      <c r="G183" s="2"/>
      <c r="H183" s="1"/>
      <c r="I183" s="2"/>
      <c r="J183" s="2"/>
      <c r="K183" s="2"/>
      <c r="L183" s="2"/>
      <c r="M183" s="2"/>
      <c r="N183" s="273"/>
      <c r="O183" s="2"/>
      <c r="P183" s="2"/>
      <c r="Q183" s="33">
        <f t="shared" si="34"/>
        <v>0</v>
      </c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</row>
    <row r="184" spans="1:17" ht="18.75">
      <c r="A184" s="3"/>
      <c r="B184" s="101"/>
      <c r="C184" s="3"/>
      <c r="D184" s="238"/>
      <c r="E184" s="238"/>
      <c r="F184" s="238"/>
      <c r="G184" s="5"/>
      <c r="H184" s="90"/>
      <c r="I184" s="5"/>
      <c r="J184" s="5"/>
      <c r="K184" s="102"/>
      <c r="L184" s="5"/>
      <c r="M184" s="5"/>
      <c r="N184" s="5"/>
      <c r="O184" s="5"/>
      <c r="P184" s="5"/>
      <c r="Q184" s="5"/>
    </row>
    <row r="185" spans="1:17" ht="18.75">
      <c r="A185" s="3"/>
      <c r="B185" s="101"/>
      <c r="C185" s="3"/>
      <c r="D185" s="5"/>
      <c r="E185" s="239"/>
      <c r="F185" s="5"/>
      <c r="G185" s="5"/>
      <c r="H185" s="90"/>
      <c r="I185" s="5"/>
      <c r="J185" s="5"/>
      <c r="K185" s="102"/>
      <c r="L185" s="5"/>
      <c r="M185" s="5"/>
      <c r="N185" s="5"/>
      <c r="O185" s="5"/>
      <c r="P185" s="5"/>
      <c r="Q185" s="5"/>
    </row>
    <row r="186" spans="1:17" ht="18.75">
      <c r="A186" s="3"/>
      <c r="B186" s="4" t="s">
        <v>34</v>
      </c>
      <c r="C186" s="103"/>
      <c r="D186" s="103" t="s">
        <v>622</v>
      </c>
      <c r="E186" s="239"/>
      <c r="F186" s="103"/>
      <c r="G186" s="103"/>
      <c r="H186" s="90"/>
      <c r="I186" s="5"/>
      <c r="J186" s="313"/>
      <c r="K186" s="5"/>
      <c r="L186" s="5"/>
      <c r="M186" s="5"/>
      <c r="N186" s="5"/>
      <c r="O186" s="5"/>
      <c r="P186" s="5"/>
      <c r="Q186" s="5"/>
    </row>
    <row r="187" spans="1:17" ht="18.75">
      <c r="A187" s="3"/>
      <c r="B187" s="4"/>
      <c r="C187" s="3"/>
      <c r="D187" s="5"/>
      <c r="E187" s="239"/>
      <c r="F187" s="5"/>
      <c r="G187" s="5"/>
      <c r="H187" s="90"/>
      <c r="I187" s="5"/>
      <c r="J187" s="235"/>
      <c r="K187" s="5"/>
      <c r="L187" s="5"/>
      <c r="M187" s="5"/>
      <c r="N187" s="5"/>
      <c r="O187" s="5"/>
      <c r="P187" s="5"/>
      <c r="Q187" s="5"/>
    </row>
    <row r="188" spans="1:17" ht="18.75">
      <c r="A188" s="3"/>
      <c r="B188" s="4" t="s">
        <v>196</v>
      </c>
      <c r="C188" s="103"/>
      <c r="D188" s="103" t="s">
        <v>623</v>
      </c>
      <c r="E188" s="5"/>
      <c r="F188" s="103"/>
      <c r="G188" s="103"/>
      <c r="H188" s="90"/>
      <c r="I188" s="5"/>
      <c r="J188" s="313"/>
      <c r="K188" s="5"/>
      <c r="L188" s="5"/>
      <c r="M188" s="5"/>
      <c r="N188" s="5"/>
      <c r="O188" s="5"/>
      <c r="P188" s="5"/>
      <c r="Q188" s="5"/>
    </row>
  </sheetData>
  <sheetProtection/>
  <autoFilter ref="A1:Q188"/>
  <mergeCells count="8">
    <mergeCell ref="A118:F119"/>
    <mergeCell ref="M2:Q2"/>
    <mergeCell ref="A85:B85"/>
    <mergeCell ref="A87:F87"/>
    <mergeCell ref="A90:A93"/>
    <mergeCell ref="A3:F3"/>
    <mergeCell ref="A6:F6"/>
    <mergeCell ref="E10:P10"/>
  </mergeCells>
  <printOptions horizontalCentered="1"/>
  <pageMargins left="0.1968503937007874" right="0.1968503937007874" top="0.1968503937007874" bottom="0.1968503937007874" header="0.11811023622047245" footer="0.11811023622047245"/>
  <pageSetup blackAndWhite="1" fitToHeight="0" fitToWidth="1" horizontalDpi="600" verticalDpi="600" orientation="portrait" paperSize="9" scale="40" r:id="rId3"/>
  <headerFooter alignWithMargins="0">
    <oddHeader>&amp;C&amp;P</oddHeader>
  </headerFooter>
  <rowBreaks count="2" manualBreakCount="2">
    <brk id="64" max="16" man="1"/>
    <brk id="116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8"/>
  <sheetViews>
    <sheetView zoomScale="80" zoomScaleNormal="80" zoomScaleSheetLayoutView="20" zoomScalePageLayoutView="0" workbookViewId="0" topLeftCell="A1">
      <selection activeCell="D7" sqref="D7"/>
    </sheetView>
  </sheetViews>
  <sheetFormatPr defaultColWidth="8.875" defaultRowHeight="12.75"/>
  <cols>
    <col min="1" max="1" width="35.375" style="283" customWidth="1"/>
    <col min="2" max="2" width="68.125" style="284" customWidth="1"/>
    <col min="3" max="3" width="13.625" style="283" customWidth="1"/>
    <col min="4" max="4" width="14.875" style="286" customWidth="1"/>
    <col min="5" max="6" width="14.875" style="286" hidden="1" customWidth="1"/>
    <col min="7" max="7" width="14.875" style="286" customWidth="1"/>
    <col min="8" max="8" width="14.875" style="287" hidden="1" customWidth="1"/>
    <col min="9" max="16" width="14.875" style="286" hidden="1" customWidth="1"/>
    <col min="17" max="17" width="17.375" style="286" hidden="1" customWidth="1"/>
    <col min="18" max="24" width="8.875" style="286" customWidth="1"/>
    <col min="25" max="16384" width="8.875" style="286" customWidth="1"/>
  </cols>
  <sheetData>
    <row r="1" spans="4:17" ht="18.75">
      <c r="D1" s="285"/>
      <c r="Q1" s="285"/>
    </row>
    <row r="2" spans="2:17" ht="40.5" customHeight="1">
      <c r="B2" s="675" t="s">
        <v>357</v>
      </c>
      <c r="D2" s="285"/>
      <c r="M2" s="716" t="s">
        <v>360</v>
      </c>
      <c r="N2" s="717"/>
      <c r="O2" s="717"/>
      <c r="P2" s="717"/>
      <c r="Q2" s="717"/>
    </row>
    <row r="3" spans="1:17" ht="38.25" customHeight="1">
      <c r="A3" s="725" t="s">
        <v>634</v>
      </c>
      <c r="B3" s="726"/>
      <c r="C3" s="726"/>
      <c r="D3" s="726"/>
      <c r="E3" s="726"/>
      <c r="F3" s="726"/>
      <c r="Q3" s="285"/>
    </row>
    <row r="4" spans="1:17" ht="46.5" customHeight="1">
      <c r="A4" s="288"/>
      <c r="B4" s="290" t="s">
        <v>340</v>
      </c>
      <c r="C4" s="289"/>
      <c r="D4" s="289"/>
      <c r="E4" s="289"/>
      <c r="F4" s="289"/>
      <c r="Q4" s="285"/>
    </row>
    <row r="5" spans="1:3" ht="20.25">
      <c r="A5" s="291"/>
      <c r="B5" s="292"/>
      <c r="C5" s="293"/>
    </row>
    <row r="6" spans="1:45" ht="56.25" customHeight="1">
      <c r="A6" s="725" t="s">
        <v>633</v>
      </c>
      <c r="B6" s="726"/>
      <c r="C6" s="726"/>
      <c r="D6" s="726"/>
      <c r="E6" s="726"/>
      <c r="F6" s="726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</row>
    <row r="7" spans="1:45" ht="20.25">
      <c r="A7" s="288"/>
      <c r="B7" s="290" t="str">
        <f>B4</f>
        <v>на 2021 год</v>
      </c>
      <c r="C7" s="289"/>
      <c r="D7" s="289"/>
      <c r="E7" s="289"/>
      <c r="F7" s="289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</row>
    <row r="8" spans="18:45" ht="18.75"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</row>
    <row r="9" spans="8:45" ht="18.75">
      <c r="H9" s="294"/>
      <c r="I9" s="295"/>
      <c r="J9" s="295"/>
      <c r="K9" s="295"/>
      <c r="M9" s="295"/>
      <c r="N9" s="295"/>
      <c r="O9" s="295"/>
      <c r="P9" s="295"/>
      <c r="Q9" s="283" t="s">
        <v>97</v>
      </c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</row>
    <row r="10" spans="1:45" ht="38.25" customHeight="1">
      <c r="A10" s="6" t="s">
        <v>98</v>
      </c>
      <c r="B10" s="7" t="s">
        <v>99</v>
      </c>
      <c r="C10" s="8" t="s">
        <v>173</v>
      </c>
      <c r="D10" s="9" t="s">
        <v>150</v>
      </c>
      <c r="E10" s="727" t="s">
        <v>111</v>
      </c>
      <c r="F10" s="728"/>
      <c r="G10" s="728"/>
      <c r="H10" s="728"/>
      <c r="I10" s="728"/>
      <c r="J10" s="728"/>
      <c r="K10" s="728"/>
      <c r="L10" s="728"/>
      <c r="M10" s="728"/>
      <c r="N10" s="728"/>
      <c r="O10" s="728"/>
      <c r="P10" s="729"/>
      <c r="Q10" s="9" t="s">
        <v>165</v>
      </c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</row>
    <row r="11" spans="1:45" ht="34.5" customHeight="1">
      <c r="A11" s="12"/>
      <c r="B11" s="13" t="s">
        <v>100</v>
      </c>
      <c r="C11" s="14" t="s">
        <v>149</v>
      </c>
      <c r="D11" s="15" t="s">
        <v>151</v>
      </c>
      <c r="E11" s="16"/>
      <c r="F11" s="17"/>
      <c r="G11" s="16"/>
      <c r="H11" s="261"/>
      <c r="I11" s="18"/>
      <c r="J11" s="16"/>
      <c r="K11" s="18"/>
      <c r="L11" s="16"/>
      <c r="M11" s="18"/>
      <c r="N11" s="16"/>
      <c r="O11" s="18"/>
      <c r="P11" s="16"/>
      <c r="Q11" s="19" t="s">
        <v>166</v>
      </c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</row>
    <row r="12" spans="1:45" ht="37.5">
      <c r="A12" s="12"/>
      <c r="B12" s="13" t="s">
        <v>22</v>
      </c>
      <c r="C12" s="19" t="s">
        <v>152</v>
      </c>
      <c r="D12" s="15" t="s">
        <v>152</v>
      </c>
      <c r="E12" s="20" t="s">
        <v>153</v>
      </c>
      <c r="F12" s="21" t="s">
        <v>154</v>
      </c>
      <c r="G12" s="20" t="s">
        <v>155</v>
      </c>
      <c r="H12" s="343" t="s">
        <v>156</v>
      </c>
      <c r="I12" s="344" t="s">
        <v>157</v>
      </c>
      <c r="J12" s="345" t="s">
        <v>158</v>
      </c>
      <c r="K12" s="344" t="s">
        <v>159</v>
      </c>
      <c r="L12" s="345" t="s">
        <v>160</v>
      </c>
      <c r="M12" s="21" t="s">
        <v>161</v>
      </c>
      <c r="N12" s="20" t="s">
        <v>162</v>
      </c>
      <c r="O12" s="21" t="s">
        <v>163</v>
      </c>
      <c r="P12" s="20" t="s">
        <v>164</v>
      </c>
      <c r="Q12" s="19" t="s">
        <v>149</v>
      </c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</row>
    <row r="13" spans="1:45" ht="22.5" customHeight="1">
      <c r="A13" s="12"/>
      <c r="B13" s="13" t="s">
        <v>101</v>
      </c>
      <c r="C13" s="12"/>
      <c r="D13" s="23"/>
      <c r="E13" s="20" t="s">
        <v>181</v>
      </c>
      <c r="F13" s="21" t="s">
        <v>181</v>
      </c>
      <c r="G13" s="20" t="s">
        <v>181</v>
      </c>
      <c r="H13" s="262" t="s">
        <v>182</v>
      </c>
      <c r="I13" s="22" t="s">
        <v>182</v>
      </c>
      <c r="J13" s="22" t="s">
        <v>182</v>
      </c>
      <c r="K13" s="22" t="s">
        <v>182</v>
      </c>
      <c r="L13" s="22" t="s">
        <v>182</v>
      </c>
      <c r="M13" s="22" t="s">
        <v>182</v>
      </c>
      <c r="N13" s="22" t="s">
        <v>182</v>
      </c>
      <c r="O13" s="22" t="s">
        <v>182</v>
      </c>
      <c r="P13" s="22" t="s">
        <v>182</v>
      </c>
      <c r="Q13" s="19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</row>
    <row r="14" spans="1:45" ht="18.75">
      <c r="A14" s="24"/>
      <c r="B14" s="25" t="s">
        <v>102</v>
      </c>
      <c r="C14" s="24"/>
      <c r="D14" s="26"/>
      <c r="E14" s="27"/>
      <c r="F14" s="28"/>
      <c r="G14" s="27"/>
      <c r="H14" s="263"/>
      <c r="I14" s="28"/>
      <c r="J14" s="27"/>
      <c r="K14" s="28"/>
      <c r="L14" s="27"/>
      <c r="M14" s="28"/>
      <c r="N14" s="27"/>
      <c r="O14" s="28"/>
      <c r="P14" s="27"/>
      <c r="Q14" s="30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</row>
    <row r="15" spans="1:17" s="296" customFormat="1" ht="18.75">
      <c r="A15" s="31" t="s">
        <v>58</v>
      </c>
      <c r="B15" s="32" t="s">
        <v>195</v>
      </c>
      <c r="C15" s="33">
        <f>SUM(C16:C41)</f>
        <v>0</v>
      </c>
      <c r="D15" s="33">
        <f>SUM(E15:P15)</f>
        <v>46389.7</v>
      </c>
      <c r="E15" s="33">
        <f aca="true" t="shared" si="0" ref="E15:P15">SUM(E16:E41)</f>
        <v>0</v>
      </c>
      <c r="F15" s="33">
        <f t="shared" si="0"/>
        <v>0</v>
      </c>
      <c r="G15" s="33">
        <f t="shared" si="0"/>
        <v>46389.7</v>
      </c>
      <c r="H15" s="33">
        <f t="shared" si="0"/>
        <v>0</v>
      </c>
      <c r="I15" s="33">
        <f t="shared" si="0"/>
        <v>0</v>
      </c>
      <c r="J15" s="33">
        <f t="shared" si="0"/>
        <v>0</v>
      </c>
      <c r="K15" s="33">
        <f t="shared" si="0"/>
        <v>0</v>
      </c>
      <c r="L15" s="33">
        <f t="shared" si="0"/>
        <v>0</v>
      </c>
      <c r="M15" s="33">
        <f t="shared" si="0"/>
        <v>0</v>
      </c>
      <c r="N15" s="33">
        <f t="shared" si="0"/>
        <v>0</v>
      </c>
      <c r="O15" s="33">
        <f t="shared" si="0"/>
        <v>0</v>
      </c>
      <c r="P15" s="33">
        <f t="shared" si="0"/>
        <v>0</v>
      </c>
      <c r="Q15" s="33">
        <f>C15+D15</f>
        <v>46389.7</v>
      </c>
    </row>
    <row r="16" spans="1:17" s="296" customFormat="1" ht="18.75">
      <c r="A16" s="34" t="s">
        <v>282</v>
      </c>
      <c r="B16" s="174" t="s">
        <v>283</v>
      </c>
      <c r="C16" s="146"/>
      <c r="D16" s="33">
        <f aca="true" t="shared" si="1" ref="D16:D76">SUM(E16:P16)</f>
        <v>0</v>
      </c>
      <c r="E16" s="146"/>
      <c r="F16" s="146"/>
      <c r="G16" s="146"/>
      <c r="H16" s="146"/>
      <c r="I16" s="146"/>
      <c r="J16" s="146"/>
      <c r="K16" s="178"/>
      <c r="L16" s="178"/>
      <c r="M16" s="146"/>
      <c r="N16" s="146"/>
      <c r="O16" s="146"/>
      <c r="P16" s="146"/>
      <c r="Q16" s="33">
        <f aca="true" t="shared" si="2" ref="Q16:Q79">C16+D16</f>
        <v>0</v>
      </c>
    </row>
    <row r="17" spans="1:17" s="296" customFormat="1" ht="18.75">
      <c r="A17" s="34" t="s">
        <v>59</v>
      </c>
      <c r="B17" s="174" t="s">
        <v>60</v>
      </c>
      <c r="C17" s="146"/>
      <c r="D17" s="33">
        <f t="shared" si="1"/>
        <v>14500</v>
      </c>
      <c r="E17" s="146"/>
      <c r="F17" s="146"/>
      <c r="G17" s="146">
        <v>14500</v>
      </c>
      <c r="H17" s="146"/>
      <c r="I17" s="146"/>
      <c r="J17" s="146"/>
      <c r="K17" s="178"/>
      <c r="L17" s="178"/>
      <c r="M17" s="146"/>
      <c r="N17" s="146"/>
      <c r="O17" s="146"/>
      <c r="P17" s="146"/>
      <c r="Q17" s="33">
        <f t="shared" si="2"/>
        <v>14500</v>
      </c>
    </row>
    <row r="18" spans="1:17" s="296" customFormat="1" ht="75">
      <c r="A18" s="39" t="s">
        <v>250</v>
      </c>
      <c r="B18" s="173" t="s">
        <v>304</v>
      </c>
      <c r="C18" s="146"/>
      <c r="D18" s="33">
        <f t="shared" si="1"/>
        <v>8781.7</v>
      </c>
      <c r="E18" s="146"/>
      <c r="F18" s="146"/>
      <c r="G18" s="146">
        <v>8781.7</v>
      </c>
      <c r="H18" s="146"/>
      <c r="I18" s="146"/>
      <c r="J18" s="146"/>
      <c r="K18" s="178"/>
      <c r="L18" s="178"/>
      <c r="M18" s="146"/>
      <c r="N18" s="146"/>
      <c r="O18" s="146"/>
      <c r="P18" s="146"/>
      <c r="Q18" s="33">
        <f t="shared" si="2"/>
        <v>8781.7</v>
      </c>
    </row>
    <row r="19" spans="1:17" s="296" customFormat="1" ht="37.5">
      <c r="A19" s="39" t="s">
        <v>276</v>
      </c>
      <c r="B19" s="173" t="s">
        <v>277</v>
      </c>
      <c r="C19" s="146"/>
      <c r="D19" s="33">
        <f t="shared" si="1"/>
        <v>0</v>
      </c>
      <c r="E19" s="146"/>
      <c r="F19" s="146"/>
      <c r="G19" s="146"/>
      <c r="H19" s="146"/>
      <c r="I19" s="146"/>
      <c r="J19" s="146"/>
      <c r="K19" s="178"/>
      <c r="L19" s="178"/>
      <c r="M19" s="146"/>
      <c r="N19" s="146"/>
      <c r="O19" s="146"/>
      <c r="P19" s="146"/>
      <c r="Q19" s="33">
        <f t="shared" si="2"/>
        <v>0</v>
      </c>
    </row>
    <row r="20" spans="1:17" s="296" customFormat="1" ht="37.5">
      <c r="A20" s="34" t="s">
        <v>61</v>
      </c>
      <c r="B20" s="174" t="s">
        <v>62</v>
      </c>
      <c r="C20" s="146"/>
      <c r="D20" s="33">
        <f t="shared" si="1"/>
        <v>0</v>
      </c>
      <c r="E20" s="146"/>
      <c r="F20" s="146"/>
      <c r="G20" s="146"/>
      <c r="H20" s="146"/>
      <c r="I20" s="146"/>
      <c r="J20" s="146"/>
      <c r="K20" s="178"/>
      <c r="L20" s="178"/>
      <c r="M20" s="146"/>
      <c r="N20" s="146"/>
      <c r="O20" s="146"/>
      <c r="P20" s="146"/>
      <c r="Q20" s="33">
        <f t="shared" si="2"/>
        <v>0</v>
      </c>
    </row>
    <row r="21" spans="1:17" s="296" customFormat="1" ht="18.75">
      <c r="A21" s="34" t="s">
        <v>223</v>
      </c>
      <c r="B21" s="174" t="s">
        <v>63</v>
      </c>
      <c r="C21" s="146"/>
      <c r="D21" s="33">
        <f>SUM(E21:P21)</f>
        <v>0</v>
      </c>
      <c r="E21" s="146"/>
      <c r="F21" s="146"/>
      <c r="G21" s="146"/>
      <c r="H21" s="146"/>
      <c r="I21" s="146"/>
      <c r="J21" s="146"/>
      <c r="K21" s="178"/>
      <c r="L21" s="178"/>
      <c r="M21" s="146"/>
      <c r="N21" s="146"/>
      <c r="O21" s="146"/>
      <c r="P21" s="146"/>
      <c r="Q21" s="33">
        <f t="shared" si="2"/>
        <v>0</v>
      </c>
    </row>
    <row r="22" spans="1:17" s="296" customFormat="1" ht="37.5">
      <c r="A22" s="34" t="s">
        <v>225</v>
      </c>
      <c r="B22" s="174" t="s">
        <v>224</v>
      </c>
      <c r="C22" s="146"/>
      <c r="D22" s="33">
        <f>SUM(E22:P22)</f>
        <v>0</v>
      </c>
      <c r="E22" s="146"/>
      <c r="F22" s="146"/>
      <c r="G22" s="146"/>
      <c r="H22" s="146"/>
      <c r="I22" s="146"/>
      <c r="J22" s="146"/>
      <c r="K22" s="178"/>
      <c r="L22" s="178"/>
      <c r="M22" s="146"/>
      <c r="N22" s="146"/>
      <c r="O22" s="146"/>
      <c r="P22" s="146"/>
      <c r="Q22" s="33">
        <f t="shared" si="2"/>
        <v>0</v>
      </c>
    </row>
    <row r="23" spans="1:17" s="296" customFormat="1" ht="18.75">
      <c r="A23" s="34" t="s">
        <v>64</v>
      </c>
      <c r="B23" s="174" t="s">
        <v>65</v>
      </c>
      <c r="C23" s="146"/>
      <c r="D23" s="33">
        <f t="shared" si="1"/>
        <v>2600</v>
      </c>
      <c r="E23" s="146"/>
      <c r="F23" s="146"/>
      <c r="G23" s="146">
        <v>2600</v>
      </c>
      <c r="H23" s="146"/>
      <c r="I23" s="146"/>
      <c r="J23" s="146"/>
      <c r="K23" s="178"/>
      <c r="L23" s="178"/>
      <c r="M23" s="192"/>
      <c r="N23" s="146"/>
      <c r="O23" s="146"/>
      <c r="P23" s="146"/>
      <c r="Q23" s="33">
        <f t="shared" si="2"/>
        <v>2600</v>
      </c>
    </row>
    <row r="24" spans="1:17" s="296" customFormat="1" ht="18.75">
      <c r="A24" s="34" t="s">
        <v>494</v>
      </c>
      <c r="B24" s="174" t="s">
        <v>493</v>
      </c>
      <c r="C24" s="146"/>
      <c r="D24" s="33">
        <f t="shared" si="1"/>
        <v>0</v>
      </c>
      <c r="E24" s="146"/>
      <c r="F24" s="146"/>
      <c r="G24" s="146"/>
      <c r="H24" s="146"/>
      <c r="I24" s="146"/>
      <c r="J24" s="146"/>
      <c r="K24" s="178"/>
      <c r="L24" s="178"/>
      <c r="M24" s="192"/>
      <c r="N24" s="146"/>
      <c r="O24" s="146"/>
      <c r="P24" s="146"/>
      <c r="Q24" s="33">
        <f t="shared" si="2"/>
        <v>0</v>
      </c>
    </row>
    <row r="25" spans="1:17" s="296" customFormat="1" ht="18.75">
      <c r="A25" s="34" t="s">
        <v>66</v>
      </c>
      <c r="B25" s="174" t="s">
        <v>67</v>
      </c>
      <c r="C25" s="146"/>
      <c r="D25" s="33">
        <f t="shared" si="1"/>
        <v>12390</v>
      </c>
      <c r="E25" s="146"/>
      <c r="F25" s="146"/>
      <c r="G25" s="146">
        <v>12390</v>
      </c>
      <c r="H25" s="146"/>
      <c r="I25" s="146"/>
      <c r="J25" s="146"/>
      <c r="K25" s="178"/>
      <c r="L25" s="178"/>
      <c r="M25" s="192"/>
      <c r="N25" s="146"/>
      <c r="O25" s="146"/>
      <c r="P25" s="146"/>
      <c r="Q25" s="33">
        <f t="shared" si="2"/>
        <v>12390</v>
      </c>
    </row>
    <row r="26" spans="1:17" s="296" customFormat="1" ht="18.75">
      <c r="A26" s="36" t="s">
        <v>189</v>
      </c>
      <c r="B26" s="174" t="s">
        <v>275</v>
      </c>
      <c r="C26" s="146"/>
      <c r="D26" s="33">
        <f t="shared" si="1"/>
        <v>0</v>
      </c>
      <c r="E26" s="146"/>
      <c r="F26" s="146"/>
      <c r="G26" s="146"/>
      <c r="H26" s="146"/>
      <c r="I26" s="146"/>
      <c r="J26" s="146"/>
      <c r="K26" s="178"/>
      <c r="L26" s="178"/>
      <c r="M26" s="146"/>
      <c r="N26" s="146"/>
      <c r="O26" s="146"/>
      <c r="P26" s="146"/>
      <c r="Q26" s="33">
        <f t="shared" si="2"/>
        <v>0</v>
      </c>
    </row>
    <row r="27" spans="1:17" s="296" customFormat="1" ht="37.5">
      <c r="A27" s="39" t="s">
        <v>68</v>
      </c>
      <c r="B27" s="174" t="s">
        <v>69</v>
      </c>
      <c r="C27" s="146"/>
      <c r="D27" s="33">
        <f t="shared" si="1"/>
        <v>0</v>
      </c>
      <c r="E27" s="146"/>
      <c r="F27" s="146"/>
      <c r="G27" s="146"/>
      <c r="H27" s="146"/>
      <c r="I27" s="146"/>
      <c r="J27" s="146"/>
      <c r="K27" s="178"/>
      <c r="L27" s="178"/>
      <c r="M27" s="146"/>
      <c r="N27" s="146"/>
      <c r="O27" s="146"/>
      <c r="P27" s="146"/>
      <c r="Q27" s="33">
        <f t="shared" si="2"/>
        <v>0</v>
      </c>
    </row>
    <row r="28" spans="1:17" s="296" customFormat="1" ht="93.75">
      <c r="A28" s="39" t="s">
        <v>190</v>
      </c>
      <c r="B28" s="174" t="s">
        <v>191</v>
      </c>
      <c r="C28" s="146"/>
      <c r="D28" s="33">
        <f t="shared" si="1"/>
        <v>0</v>
      </c>
      <c r="E28" s="146"/>
      <c r="F28" s="146"/>
      <c r="G28" s="146"/>
      <c r="H28" s="146"/>
      <c r="I28" s="146"/>
      <c r="J28" s="146"/>
      <c r="K28" s="178"/>
      <c r="L28" s="178"/>
      <c r="M28" s="146"/>
      <c r="N28" s="146"/>
      <c r="O28" s="146"/>
      <c r="P28" s="146"/>
      <c r="Q28" s="33">
        <f t="shared" si="2"/>
        <v>0</v>
      </c>
    </row>
    <row r="29" spans="1:17" s="297" customFormat="1" ht="56.25">
      <c r="A29" s="427" t="s">
        <v>317</v>
      </c>
      <c r="B29" s="240" t="s">
        <v>318</v>
      </c>
      <c r="C29" s="241"/>
      <c r="D29" s="242"/>
      <c r="E29" s="241"/>
      <c r="F29" s="241"/>
      <c r="G29" s="241"/>
      <c r="H29" s="241"/>
      <c r="I29" s="270"/>
      <c r="J29" s="270"/>
      <c r="K29" s="270"/>
      <c r="L29" s="270"/>
      <c r="M29" s="270"/>
      <c r="N29" s="270"/>
      <c r="O29" s="270"/>
      <c r="P29" s="270"/>
      <c r="Q29" s="33">
        <f t="shared" si="2"/>
        <v>0</v>
      </c>
    </row>
    <row r="30" spans="1:17" s="296" customFormat="1" ht="93.75">
      <c r="A30" s="37" t="s">
        <v>70</v>
      </c>
      <c r="B30" s="175" t="s">
        <v>184</v>
      </c>
      <c r="C30" s="146"/>
      <c r="D30" s="33">
        <f t="shared" si="1"/>
        <v>2400</v>
      </c>
      <c r="E30" s="146"/>
      <c r="F30" s="146"/>
      <c r="G30" s="146">
        <v>2400</v>
      </c>
      <c r="H30" s="146"/>
      <c r="I30" s="146"/>
      <c r="J30" s="146"/>
      <c r="K30" s="178"/>
      <c r="L30" s="178"/>
      <c r="M30" s="146"/>
      <c r="N30" s="146"/>
      <c r="O30" s="146"/>
      <c r="P30" s="146"/>
      <c r="Q30" s="33">
        <f t="shared" si="2"/>
        <v>2400</v>
      </c>
    </row>
    <row r="31" spans="1:17" s="296" customFormat="1" ht="112.5">
      <c r="A31" s="37" t="s">
        <v>11</v>
      </c>
      <c r="B31" s="175" t="s">
        <v>12</v>
      </c>
      <c r="C31" s="146"/>
      <c r="D31" s="33">
        <f t="shared" si="1"/>
        <v>0</v>
      </c>
      <c r="E31" s="146"/>
      <c r="F31" s="146"/>
      <c r="G31" s="146"/>
      <c r="H31" s="146"/>
      <c r="I31" s="146"/>
      <c r="J31" s="146"/>
      <c r="K31" s="178"/>
      <c r="L31" s="178"/>
      <c r="M31" s="146"/>
      <c r="N31" s="146"/>
      <c r="O31" s="146"/>
      <c r="P31" s="146"/>
      <c r="Q31" s="33">
        <f t="shared" si="2"/>
        <v>0</v>
      </c>
    </row>
    <row r="32" spans="1:17" s="296" customFormat="1" ht="112.5">
      <c r="A32" s="34" t="s">
        <v>71</v>
      </c>
      <c r="B32" s="175" t="s">
        <v>192</v>
      </c>
      <c r="C32" s="146"/>
      <c r="D32" s="33">
        <f t="shared" si="1"/>
        <v>4958</v>
      </c>
      <c r="E32" s="146"/>
      <c r="F32" s="146"/>
      <c r="G32" s="146">
        <v>4958</v>
      </c>
      <c r="H32" s="146"/>
      <c r="I32" s="146"/>
      <c r="J32" s="146"/>
      <c r="K32" s="178"/>
      <c r="L32" s="178"/>
      <c r="M32" s="146"/>
      <c r="N32" s="146"/>
      <c r="O32" s="146"/>
      <c r="P32" s="146"/>
      <c r="Q32" s="33">
        <f t="shared" si="2"/>
        <v>4958</v>
      </c>
    </row>
    <row r="33" spans="1:17" s="296" customFormat="1" ht="56.25">
      <c r="A33" s="34" t="s">
        <v>285</v>
      </c>
      <c r="B33" s="175" t="s">
        <v>284</v>
      </c>
      <c r="C33" s="146"/>
      <c r="D33" s="33">
        <f t="shared" si="1"/>
        <v>0</v>
      </c>
      <c r="E33" s="146"/>
      <c r="F33" s="146"/>
      <c r="G33" s="146"/>
      <c r="H33" s="146"/>
      <c r="I33" s="146"/>
      <c r="J33" s="146"/>
      <c r="K33" s="178"/>
      <c r="L33" s="178"/>
      <c r="M33" s="146"/>
      <c r="N33" s="146"/>
      <c r="O33" s="146"/>
      <c r="P33" s="146"/>
      <c r="Q33" s="33">
        <f t="shared" si="2"/>
        <v>0</v>
      </c>
    </row>
    <row r="34" spans="1:17" s="296" customFormat="1" ht="75">
      <c r="A34" s="38" t="s">
        <v>193</v>
      </c>
      <c r="B34" s="175" t="s">
        <v>194</v>
      </c>
      <c r="C34" s="146"/>
      <c r="D34" s="33">
        <f t="shared" si="1"/>
        <v>0</v>
      </c>
      <c r="E34" s="146"/>
      <c r="F34" s="146"/>
      <c r="G34" s="146"/>
      <c r="H34" s="146"/>
      <c r="I34" s="146"/>
      <c r="J34" s="146"/>
      <c r="K34" s="178"/>
      <c r="L34" s="178"/>
      <c r="M34" s="146"/>
      <c r="N34" s="146"/>
      <c r="O34" s="146"/>
      <c r="P34" s="146"/>
      <c r="Q34" s="33">
        <f t="shared" si="2"/>
        <v>0</v>
      </c>
    </row>
    <row r="35" spans="1:17" s="298" customFormat="1" ht="114" customHeight="1">
      <c r="A35" s="691" t="s">
        <v>319</v>
      </c>
      <c r="B35" s="175" t="s">
        <v>320</v>
      </c>
      <c r="C35" s="243"/>
      <c r="D35" s="244"/>
      <c r="E35" s="243"/>
      <c r="F35" s="243"/>
      <c r="G35" s="243"/>
      <c r="H35" s="243"/>
      <c r="I35" s="271"/>
      <c r="J35" s="271"/>
      <c r="K35" s="271"/>
      <c r="L35" s="271"/>
      <c r="M35" s="271"/>
      <c r="N35" s="271"/>
      <c r="O35" s="271"/>
      <c r="P35" s="271"/>
      <c r="Q35" s="33">
        <f t="shared" si="2"/>
        <v>0</v>
      </c>
    </row>
    <row r="36" spans="1:17" s="296" customFormat="1" ht="37.5">
      <c r="A36" s="34" t="s">
        <v>72</v>
      </c>
      <c r="B36" s="176" t="s">
        <v>73</v>
      </c>
      <c r="C36" s="147"/>
      <c r="D36" s="33">
        <f t="shared" si="1"/>
        <v>0</v>
      </c>
      <c r="E36" s="147"/>
      <c r="F36" s="147"/>
      <c r="G36" s="147"/>
      <c r="H36" s="147"/>
      <c r="I36" s="147"/>
      <c r="J36" s="147"/>
      <c r="K36" s="179"/>
      <c r="L36" s="179"/>
      <c r="M36" s="147"/>
      <c r="N36" s="147"/>
      <c r="O36" s="147"/>
      <c r="P36" s="147"/>
      <c r="Q36" s="33">
        <f t="shared" si="2"/>
        <v>0</v>
      </c>
    </row>
    <row r="37" spans="1:17" s="296" customFormat="1" ht="37.5">
      <c r="A37" s="282" t="s">
        <v>74</v>
      </c>
      <c r="B37" s="174" t="s">
        <v>338</v>
      </c>
      <c r="C37" s="147"/>
      <c r="D37" s="33">
        <f>SUM(E37:P37)</f>
        <v>0</v>
      </c>
      <c r="E37" s="147"/>
      <c r="F37" s="147"/>
      <c r="G37" s="147"/>
      <c r="H37" s="147"/>
      <c r="I37" s="147"/>
      <c r="J37" s="147"/>
      <c r="K37" s="179"/>
      <c r="L37" s="179"/>
      <c r="M37" s="147"/>
      <c r="N37" s="147"/>
      <c r="O37" s="147"/>
      <c r="P37" s="147"/>
      <c r="Q37" s="33">
        <f t="shared" si="2"/>
        <v>0</v>
      </c>
    </row>
    <row r="38" spans="1:17" s="296" customFormat="1" ht="112.5">
      <c r="A38" s="34" t="s">
        <v>75</v>
      </c>
      <c r="B38" s="174" t="s">
        <v>251</v>
      </c>
      <c r="C38" s="147"/>
      <c r="D38" s="33">
        <f t="shared" si="1"/>
        <v>0</v>
      </c>
      <c r="E38" s="147"/>
      <c r="F38" s="147"/>
      <c r="G38" s="147"/>
      <c r="H38" s="147"/>
      <c r="I38" s="147"/>
      <c r="J38" s="147"/>
      <c r="K38" s="179"/>
      <c r="L38" s="179"/>
      <c r="M38" s="147"/>
      <c r="N38" s="147"/>
      <c r="O38" s="147"/>
      <c r="P38" s="147"/>
      <c r="Q38" s="33">
        <f t="shared" si="2"/>
        <v>0</v>
      </c>
    </row>
    <row r="39" spans="1:17" s="296" customFormat="1" ht="56.25">
      <c r="A39" s="39" t="s">
        <v>271</v>
      </c>
      <c r="B39" s="174" t="s">
        <v>252</v>
      </c>
      <c r="C39" s="146"/>
      <c r="D39" s="33">
        <f t="shared" si="1"/>
        <v>760</v>
      </c>
      <c r="E39" s="146"/>
      <c r="F39" s="146"/>
      <c r="G39" s="146">
        <v>760</v>
      </c>
      <c r="H39" s="146"/>
      <c r="I39" s="146"/>
      <c r="J39" s="146"/>
      <c r="K39" s="178"/>
      <c r="L39" s="178"/>
      <c r="M39" s="146"/>
      <c r="N39" s="146"/>
      <c r="O39" s="146"/>
      <c r="P39" s="146"/>
      <c r="Q39" s="33">
        <f t="shared" si="2"/>
        <v>760</v>
      </c>
    </row>
    <row r="40" spans="1:17" s="296" customFormat="1" ht="93.75">
      <c r="A40" s="39" t="s">
        <v>330</v>
      </c>
      <c r="B40" s="174" t="s">
        <v>337</v>
      </c>
      <c r="C40" s="148"/>
      <c r="D40" s="33">
        <f t="shared" si="1"/>
        <v>0</v>
      </c>
      <c r="E40" s="148"/>
      <c r="F40" s="148"/>
      <c r="G40" s="148"/>
      <c r="H40" s="148"/>
      <c r="I40" s="148"/>
      <c r="J40" s="148"/>
      <c r="K40" s="180"/>
      <c r="L40" s="180"/>
      <c r="M40" s="148"/>
      <c r="N40" s="148"/>
      <c r="O40" s="148"/>
      <c r="P40" s="148"/>
      <c r="Q40" s="33">
        <f t="shared" si="2"/>
        <v>0</v>
      </c>
    </row>
    <row r="41" spans="1:17" s="296" customFormat="1" ht="18.75">
      <c r="A41" s="39" t="s">
        <v>272</v>
      </c>
      <c r="B41" s="174" t="s">
        <v>76</v>
      </c>
      <c r="C41" s="148"/>
      <c r="D41" s="33">
        <f t="shared" si="1"/>
        <v>0</v>
      </c>
      <c r="E41" s="148"/>
      <c r="F41" s="148"/>
      <c r="G41" s="148"/>
      <c r="H41" s="148"/>
      <c r="I41" s="148"/>
      <c r="J41" s="148"/>
      <c r="K41" s="180"/>
      <c r="L41" s="180"/>
      <c r="M41" s="148"/>
      <c r="N41" s="148"/>
      <c r="O41" s="148"/>
      <c r="P41" s="148"/>
      <c r="Q41" s="33">
        <f t="shared" si="2"/>
        <v>0</v>
      </c>
    </row>
    <row r="42" spans="1:45" ht="18.75">
      <c r="A42" s="31" t="s">
        <v>103</v>
      </c>
      <c r="B42" s="43" t="s">
        <v>104</v>
      </c>
      <c r="C42" s="149">
        <f>C43+C81</f>
        <v>0</v>
      </c>
      <c r="D42" s="33">
        <f t="shared" si="1"/>
        <v>36551.3</v>
      </c>
      <c r="E42" s="149">
        <f aca="true" t="shared" si="3" ref="E42:P42">E43+E81</f>
        <v>0</v>
      </c>
      <c r="F42" s="149">
        <f t="shared" si="3"/>
        <v>0</v>
      </c>
      <c r="G42" s="149">
        <f t="shared" si="3"/>
        <v>36551.3</v>
      </c>
      <c r="H42" s="149">
        <f t="shared" si="3"/>
        <v>0</v>
      </c>
      <c r="I42" s="149">
        <f t="shared" si="3"/>
        <v>0</v>
      </c>
      <c r="J42" s="149">
        <f t="shared" si="3"/>
        <v>0</v>
      </c>
      <c r="K42" s="149">
        <f t="shared" si="3"/>
        <v>0</v>
      </c>
      <c r="L42" s="149">
        <f t="shared" si="3"/>
        <v>0</v>
      </c>
      <c r="M42" s="149">
        <f t="shared" si="3"/>
        <v>0</v>
      </c>
      <c r="N42" s="149">
        <f t="shared" si="3"/>
        <v>0</v>
      </c>
      <c r="O42" s="149">
        <f t="shared" si="3"/>
        <v>0</v>
      </c>
      <c r="P42" s="149">
        <f t="shared" si="3"/>
        <v>0</v>
      </c>
      <c r="Q42" s="33">
        <f t="shared" si="2"/>
        <v>36551.3</v>
      </c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</row>
    <row r="43" spans="1:45" ht="37.5">
      <c r="A43" s="692" t="s">
        <v>105</v>
      </c>
      <c r="B43" s="150" t="s">
        <v>88</v>
      </c>
      <c r="C43" s="40">
        <f>C44+C53+C62+C76</f>
        <v>0</v>
      </c>
      <c r="D43" s="33">
        <f t="shared" si="1"/>
        <v>36551.3</v>
      </c>
      <c r="E43" s="40">
        <f aca="true" t="shared" si="4" ref="E43:P43">E44+E53+E62+E76</f>
        <v>0</v>
      </c>
      <c r="F43" s="40">
        <f t="shared" si="4"/>
        <v>0</v>
      </c>
      <c r="G43" s="40">
        <f t="shared" si="4"/>
        <v>36551.3</v>
      </c>
      <c r="H43" s="40">
        <f t="shared" si="4"/>
        <v>0</v>
      </c>
      <c r="I43" s="40">
        <f t="shared" si="4"/>
        <v>0</v>
      </c>
      <c r="J43" s="40">
        <f t="shared" si="4"/>
        <v>0</v>
      </c>
      <c r="K43" s="40">
        <f t="shared" si="4"/>
        <v>0</v>
      </c>
      <c r="L43" s="40">
        <f t="shared" si="4"/>
        <v>0</v>
      </c>
      <c r="M43" s="40">
        <f t="shared" si="4"/>
        <v>0</v>
      </c>
      <c r="N43" s="40">
        <f t="shared" si="4"/>
        <v>0</v>
      </c>
      <c r="O43" s="40">
        <f t="shared" si="4"/>
        <v>0</v>
      </c>
      <c r="P43" s="40">
        <f t="shared" si="4"/>
        <v>0</v>
      </c>
      <c r="Q43" s="33">
        <f t="shared" si="2"/>
        <v>36551.3</v>
      </c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</row>
    <row r="44" spans="1:45" ht="39">
      <c r="A44" s="693" t="s">
        <v>510</v>
      </c>
      <c r="B44" s="151" t="s">
        <v>294</v>
      </c>
      <c r="C44" s="152">
        <f>C45</f>
        <v>0</v>
      </c>
      <c r="D44" s="33">
        <f t="shared" si="1"/>
        <v>35566.8</v>
      </c>
      <c r="E44" s="152">
        <f aca="true" t="shared" si="5" ref="E44:K44">E45</f>
        <v>0</v>
      </c>
      <c r="F44" s="152">
        <f t="shared" si="5"/>
        <v>0</v>
      </c>
      <c r="G44" s="152">
        <f t="shared" si="5"/>
        <v>35566.8</v>
      </c>
      <c r="H44" s="152">
        <f t="shared" si="5"/>
        <v>0</v>
      </c>
      <c r="I44" s="152">
        <f t="shared" si="5"/>
        <v>0</v>
      </c>
      <c r="J44" s="152">
        <f t="shared" si="5"/>
        <v>0</v>
      </c>
      <c r="K44" s="152">
        <f t="shared" si="5"/>
        <v>0</v>
      </c>
      <c r="L44" s="152">
        <f>L45</f>
        <v>0</v>
      </c>
      <c r="M44" s="152">
        <f>M45</f>
        <v>0</v>
      </c>
      <c r="N44" s="152">
        <f>N45</f>
        <v>0</v>
      </c>
      <c r="O44" s="152">
        <f>O45</f>
        <v>0</v>
      </c>
      <c r="P44" s="152">
        <f>P45</f>
        <v>0</v>
      </c>
      <c r="Q44" s="33">
        <f t="shared" si="2"/>
        <v>35566.8</v>
      </c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</row>
    <row r="45" spans="1:45" ht="37.5">
      <c r="A45" s="34" t="s">
        <v>511</v>
      </c>
      <c r="B45" s="35" t="s">
        <v>89</v>
      </c>
      <c r="C45" s="153">
        <f>C46</f>
        <v>0</v>
      </c>
      <c r="D45" s="33">
        <f t="shared" si="1"/>
        <v>35566.8</v>
      </c>
      <c r="E45" s="153">
        <f>E47+E50</f>
        <v>0</v>
      </c>
      <c r="F45" s="153">
        <f aca="true" t="shared" si="6" ref="F45:P45">F47+F50</f>
        <v>0</v>
      </c>
      <c r="G45" s="153">
        <f t="shared" si="6"/>
        <v>35566.8</v>
      </c>
      <c r="H45" s="153">
        <f t="shared" si="6"/>
        <v>0</v>
      </c>
      <c r="I45" s="153">
        <f t="shared" si="6"/>
        <v>0</v>
      </c>
      <c r="J45" s="153">
        <f t="shared" si="6"/>
        <v>0</v>
      </c>
      <c r="K45" s="153">
        <f t="shared" si="6"/>
        <v>0</v>
      </c>
      <c r="L45" s="153">
        <f t="shared" si="6"/>
        <v>0</v>
      </c>
      <c r="M45" s="153">
        <f t="shared" si="6"/>
        <v>0</v>
      </c>
      <c r="N45" s="153">
        <f t="shared" si="6"/>
        <v>0</v>
      </c>
      <c r="O45" s="153">
        <f t="shared" si="6"/>
        <v>0</v>
      </c>
      <c r="P45" s="153">
        <f t="shared" si="6"/>
        <v>0</v>
      </c>
      <c r="Q45" s="33">
        <f t="shared" si="2"/>
        <v>35566.8</v>
      </c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</row>
    <row r="46" spans="1:45" ht="37.5">
      <c r="A46" s="34" t="s">
        <v>512</v>
      </c>
      <c r="B46" s="35" t="s">
        <v>90</v>
      </c>
      <c r="C46" s="154"/>
      <c r="D46" s="33">
        <f t="shared" si="1"/>
        <v>0</v>
      </c>
      <c r="E46" s="679"/>
      <c r="F46" s="679"/>
      <c r="G46" s="679"/>
      <c r="H46" s="679"/>
      <c r="I46" s="679"/>
      <c r="J46" s="679"/>
      <c r="K46" s="679"/>
      <c r="L46" s="679"/>
      <c r="M46" s="679"/>
      <c r="N46" s="679"/>
      <c r="O46" s="679"/>
      <c r="P46" s="679"/>
      <c r="Q46" s="33">
        <f t="shared" si="2"/>
        <v>0</v>
      </c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</row>
    <row r="47" spans="1:17" s="299" customFormat="1" ht="37.5">
      <c r="A47" s="34" t="s">
        <v>513</v>
      </c>
      <c r="B47" s="35" t="s">
        <v>265</v>
      </c>
      <c r="C47" s="676"/>
      <c r="D47" s="677">
        <f>SUM(E47:P47)</f>
        <v>0</v>
      </c>
      <c r="E47" s="676"/>
      <c r="F47" s="676"/>
      <c r="G47" s="676"/>
      <c r="H47" s="676">
        <f>H48+H49</f>
        <v>0</v>
      </c>
      <c r="I47" s="676">
        <f aca="true" t="shared" si="7" ref="I47:P47">I48+I49</f>
        <v>0</v>
      </c>
      <c r="J47" s="676">
        <f t="shared" si="7"/>
        <v>0</v>
      </c>
      <c r="K47" s="676">
        <f t="shared" si="7"/>
        <v>0</v>
      </c>
      <c r="L47" s="676">
        <f t="shared" si="7"/>
        <v>0</v>
      </c>
      <c r="M47" s="676">
        <f t="shared" si="7"/>
        <v>0</v>
      </c>
      <c r="N47" s="676">
        <f t="shared" si="7"/>
        <v>0</v>
      </c>
      <c r="O47" s="676">
        <f t="shared" si="7"/>
        <v>0</v>
      </c>
      <c r="P47" s="676">
        <f t="shared" si="7"/>
        <v>0</v>
      </c>
      <c r="Q47" s="677">
        <f t="shared" si="2"/>
        <v>0</v>
      </c>
    </row>
    <row r="48" spans="1:17" s="299" customFormat="1" ht="75">
      <c r="A48" s="549" t="s">
        <v>509</v>
      </c>
      <c r="B48" s="35"/>
      <c r="C48" s="155"/>
      <c r="D48" s="33">
        <f>SUM(E48:P48)</f>
        <v>0</v>
      </c>
      <c r="E48" s="676"/>
      <c r="F48" s="676"/>
      <c r="G48" s="676"/>
      <c r="H48" s="148"/>
      <c r="I48" s="148"/>
      <c r="J48" s="148"/>
      <c r="K48" s="148"/>
      <c r="L48" s="148"/>
      <c r="M48" s="148"/>
      <c r="N48" s="148"/>
      <c r="O48" s="148"/>
      <c r="P48" s="148"/>
      <c r="Q48" s="33">
        <f t="shared" si="2"/>
        <v>0</v>
      </c>
    </row>
    <row r="49" spans="1:17" s="299" customFormat="1" ht="37.5">
      <c r="A49" s="549" t="s">
        <v>508</v>
      </c>
      <c r="B49" s="35"/>
      <c r="C49" s="155"/>
      <c r="D49" s="33"/>
      <c r="E49" s="676"/>
      <c r="F49" s="676"/>
      <c r="G49" s="676"/>
      <c r="H49" s="148"/>
      <c r="I49" s="148"/>
      <c r="J49" s="148"/>
      <c r="K49" s="148"/>
      <c r="L49" s="148"/>
      <c r="M49" s="148"/>
      <c r="N49" s="148"/>
      <c r="O49" s="148"/>
      <c r="P49" s="148"/>
      <c r="Q49" s="33"/>
    </row>
    <row r="50" spans="1:17" s="299" customFormat="1" ht="37.5">
      <c r="A50" s="34" t="s">
        <v>514</v>
      </c>
      <c r="B50" s="35" t="s">
        <v>266</v>
      </c>
      <c r="C50" s="676"/>
      <c r="D50" s="677">
        <f>SUM(E50:P50)</f>
        <v>35566.8</v>
      </c>
      <c r="E50" s="676">
        <f>E51+E52</f>
        <v>0</v>
      </c>
      <c r="F50" s="676">
        <f>F51+F52</f>
        <v>0</v>
      </c>
      <c r="G50" s="676">
        <f>G51+G52</f>
        <v>35566.8</v>
      </c>
      <c r="H50" s="676"/>
      <c r="I50" s="676"/>
      <c r="J50" s="676"/>
      <c r="K50" s="676"/>
      <c r="L50" s="678"/>
      <c r="M50" s="676"/>
      <c r="N50" s="676"/>
      <c r="O50" s="676"/>
      <c r="P50" s="676"/>
      <c r="Q50" s="677">
        <f t="shared" si="2"/>
        <v>35566.8</v>
      </c>
    </row>
    <row r="51" spans="1:17" s="283" customFormat="1" ht="75">
      <c r="A51" s="549" t="s">
        <v>509</v>
      </c>
      <c r="B51" s="156"/>
      <c r="C51" s="154"/>
      <c r="D51" s="33">
        <f>SUM(E51:P51)</f>
        <v>35566.8</v>
      </c>
      <c r="E51" s="148"/>
      <c r="F51" s="148"/>
      <c r="G51" s="148">
        <v>35566.8</v>
      </c>
      <c r="H51" s="679"/>
      <c r="I51" s="679"/>
      <c r="J51" s="679"/>
      <c r="K51" s="679"/>
      <c r="L51" s="679"/>
      <c r="M51" s="679"/>
      <c r="N51" s="679"/>
      <c r="O51" s="679"/>
      <c r="P51" s="679"/>
      <c r="Q51" s="33">
        <f t="shared" si="2"/>
        <v>35566.8</v>
      </c>
    </row>
    <row r="52" spans="1:17" s="283" customFormat="1" ht="37.5">
      <c r="A52" s="549" t="s">
        <v>508</v>
      </c>
      <c r="B52" s="156"/>
      <c r="C52" s="154"/>
      <c r="D52" s="33"/>
      <c r="E52" s="148"/>
      <c r="F52" s="148"/>
      <c r="G52" s="148"/>
      <c r="H52" s="679"/>
      <c r="I52" s="679"/>
      <c r="J52" s="679"/>
      <c r="K52" s="679"/>
      <c r="L52" s="679"/>
      <c r="M52" s="679"/>
      <c r="N52" s="679"/>
      <c r="O52" s="679"/>
      <c r="P52" s="679"/>
      <c r="Q52" s="33"/>
    </row>
    <row r="53" spans="1:45" ht="39">
      <c r="A53" s="693" t="s">
        <v>515</v>
      </c>
      <c r="B53" s="151" t="s">
        <v>14</v>
      </c>
      <c r="C53" s="152">
        <f>C58+C57</f>
        <v>0</v>
      </c>
      <c r="D53" s="33">
        <f t="shared" si="1"/>
        <v>88.7</v>
      </c>
      <c r="E53" s="152">
        <f>E54+E56+E58</f>
        <v>0</v>
      </c>
      <c r="F53" s="152">
        <f>F54+F56+F58</f>
        <v>0</v>
      </c>
      <c r="G53" s="152">
        <f>G54+G56+G58</f>
        <v>88.7</v>
      </c>
      <c r="H53" s="152">
        <f>H54+H56+H58</f>
        <v>0</v>
      </c>
      <c r="I53" s="152">
        <f aca="true" t="shared" si="8" ref="I53:P53">I56+I58</f>
        <v>0</v>
      </c>
      <c r="J53" s="152">
        <f t="shared" si="8"/>
        <v>0</v>
      </c>
      <c r="K53" s="152">
        <f t="shared" si="8"/>
        <v>0</v>
      </c>
      <c r="L53" s="152">
        <f t="shared" si="8"/>
        <v>0</v>
      </c>
      <c r="M53" s="152">
        <f t="shared" si="8"/>
        <v>0</v>
      </c>
      <c r="N53" s="152">
        <f t="shared" si="8"/>
        <v>0</v>
      </c>
      <c r="O53" s="152">
        <f t="shared" si="8"/>
        <v>0</v>
      </c>
      <c r="P53" s="152">
        <f t="shared" si="8"/>
        <v>0</v>
      </c>
      <c r="Q53" s="33">
        <f t="shared" si="2"/>
        <v>88.7</v>
      </c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</row>
    <row r="54" spans="1:45" ht="75">
      <c r="A54" s="143" t="s">
        <v>604</v>
      </c>
      <c r="B54" s="35" t="s">
        <v>358</v>
      </c>
      <c r="C54" s="153">
        <f>C55</f>
        <v>0</v>
      </c>
      <c r="D54" s="33">
        <f>SUM(E54:P54)</f>
        <v>0</v>
      </c>
      <c r="E54" s="153">
        <f>E55</f>
        <v>0</v>
      </c>
      <c r="F54" s="153">
        <f>F55</f>
        <v>0</v>
      </c>
      <c r="G54" s="153">
        <f>G55</f>
        <v>0</v>
      </c>
      <c r="H54" s="153"/>
      <c r="I54" s="152"/>
      <c r="J54" s="152"/>
      <c r="K54" s="152"/>
      <c r="L54" s="152"/>
      <c r="M54" s="152"/>
      <c r="N54" s="152"/>
      <c r="O54" s="152"/>
      <c r="P54" s="152"/>
      <c r="Q54" s="33">
        <f>C54+D54</f>
        <v>0</v>
      </c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</row>
    <row r="55" spans="1:45" ht="75">
      <c r="A55" s="143" t="s">
        <v>605</v>
      </c>
      <c r="B55" s="35" t="s">
        <v>359</v>
      </c>
      <c r="C55" s="153"/>
      <c r="D55" s="33">
        <f>SUM(E55:P55)</f>
        <v>0</v>
      </c>
      <c r="E55" s="148"/>
      <c r="F55" s="148"/>
      <c r="G55" s="148"/>
      <c r="H55" s="153"/>
      <c r="I55" s="152"/>
      <c r="J55" s="152"/>
      <c r="K55" s="152"/>
      <c r="L55" s="152"/>
      <c r="M55" s="152"/>
      <c r="N55" s="152"/>
      <c r="O55" s="152"/>
      <c r="P55" s="152"/>
      <c r="Q55" s="33">
        <f>C55+D55</f>
        <v>0</v>
      </c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</row>
    <row r="56" spans="1:45" ht="96" customHeight="1">
      <c r="A56" s="143" t="s">
        <v>606</v>
      </c>
      <c r="B56" s="306" t="s">
        <v>327</v>
      </c>
      <c r="C56" s="152">
        <f>C57</f>
        <v>0</v>
      </c>
      <c r="D56" s="33">
        <f t="shared" si="1"/>
        <v>0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33">
        <f t="shared" si="2"/>
        <v>0</v>
      </c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</row>
    <row r="57" spans="1:45" ht="112.5">
      <c r="A57" s="143" t="s">
        <v>607</v>
      </c>
      <c r="B57" s="306" t="s">
        <v>3</v>
      </c>
      <c r="C57" s="154"/>
      <c r="D57" s="33">
        <f t="shared" si="1"/>
        <v>0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33">
        <f t="shared" si="2"/>
        <v>0</v>
      </c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</row>
    <row r="58" spans="1:45" ht="18.75">
      <c r="A58" s="143" t="s">
        <v>608</v>
      </c>
      <c r="B58" s="35" t="s">
        <v>91</v>
      </c>
      <c r="C58" s="153">
        <f>C59</f>
        <v>0</v>
      </c>
      <c r="D58" s="33">
        <f t="shared" si="1"/>
        <v>88.7</v>
      </c>
      <c r="E58" s="153">
        <f>E60+E61</f>
        <v>0</v>
      </c>
      <c r="F58" s="153">
        <f aca="true" t="shared" si="9" ref="F58:P58">F60+F61</f>
        <v>0</v>
      </c>
      <c r="G58" s="153">
        <f t="shared" si="9"/>
        <v>88.7</v>
      </c>
      <c r="H58" s="153">
        <f t="shared" si="9"/>
        <v>0</v>
      </c>
      <c r="I58" s="153">
        <f t="shared" si="9"/>
        <v>0</v>
      </c>
      <c r="J58" s="153">
        <f t="shared" si="9"/>
        <v>0</v>
      </c>
      <c r="K58" s="153">
        <f t="shared" si="9"/>
        <v>0</v>
      </c>
      <c r="L58" s="153">
        <f t="shared" si="9"/>
        <v>0</v>
      </c>
      <c r="M58" s="153">
        <f t="shared" si="9"/>
        <v>0</v>
      </c>
      <c r="N58" s="153">
        <f t="shared" si="9"/>
        <v>0</v>
      </c>
      <c r="O58" s="153">
        <f t="shared" si="9"/>
        <v>0</v>
      </c>
      <c r="P58" s="153">
        <f t="shared" si="9"/>
        <v>0</v>
      </c>
      <c r="Q58" s="33">
        <f t="shared" si="2"/>
        <v>88.7</v>
      </c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</row>
    <row r="59" spans="1:45" ht="26.25" customHeight="1">
      <c r="A59" s="143" t="s">
        <v>609</v>
      </c>
      <c r="B59" s="35" t="s">
        <v>92</v>
      </c>
      <c r="C59" s="154"/>
      <c r="D59" s="33">
        <f t="shared" si="1"/>
        <v>0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33">
        <f t="shared" si="2"/>
        <v>0</v>
      </c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</row>
    <row r="60" spans="1:45" ht="23.25" customHeight="1">
      <c r="A60" s="143" t="s">
        <v>535</v>
      </c>
      <c r="B60" s="35" t="s">
        <v>406</v>
      </c>
      <c r="C60" s="152"/>
      <c r="D60" s="33">
        <f t="shared" si="1"/>
        <v>0</v>
      </c>
      <c r="E60" s="153"/>
      <c r="F60" s="153"/>
      <c r="G60" s="153"/>
      <c r="H60" s="154"/>
      <c r="I60" s="154"/>
      <c r="J60" s="154"/>
      <c r="K60" s="154"/>
      <c r="L60" s="154"/>
      <c r="M60" s="154"/>
      <c r="N60" s="154"/>
      <c r="O60" s="154"/>
      <c r="P60" s="154"/>
      <c r="Q60" s="33">
        <f t="shared" si="2"/>
        <v>0</v>
      </c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</row>
    <row r="61" spans="1:45" ht="24.75" customHeight="1">
      <c r="A61" s="143" t="s">
        <v>619</v>
      </c>
      <c r="B61" s="35" t="s">
        <v>407</v>
      </c>
      <c r="C61" s="152"/>
      <c r="D61" s="33">
        <f t="shared" si="1"/>
        <v>88.7</v>
      </c>
      <c r="E61" s="154"/>
      <c r="F61" s="154"/>
      <c r="G61" s="154">
        <v>88.7</v>
      </c>
      <c r="H61" s="153"/>
      <c r="I61" s="153"/>
      <c r="J61" s="153"/>
      <c r="K61" s="153"/>
      <c r="L61" s="153"/>
      <c r="M61" s="153"/>
      <c r="N61" s="153"/>
      <c r="O61" s="153"/>
      <c r="P61" s="153"/>
      <c r="Q61" s="33">
        <f t="shared" si="2"/>
        <v>88.7</v>
      </c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</row>
    <row r="62" spans="1:45" ht="39">
      <c r="A62" s="694" t="s">
        <v>537</v>
      </c>
      <c r="B62" s="151" t="s">
        <v>15</v>
      </c>
      <c r="C62" s="152">
        <f>C73+C63+C67+C69+C71</f>
        <v>0</v>
      </c>
      <c r="D62" s="33">
        <f t="shared" si="1"/>
        <v>895.8000000000001</v>
      </c>
      <c r="E62" s="152">
        <f aca="true" t="shared" si="10" ref="E62:P62">E63+E73</f>
        <v>0</v>
      </c>
      <c r="F62" s="152">
        <f t="shared" si="10"/>
        <v>0</v>
      </c>
      <c r="G62" s="152">
        <f t="shared" si="10"/>
        <v>895.8000000000001</v>
      </c>
      <c r="H62" s="152">
        <f t="shared" si="10"/>
        <v>0</v>
      </c>
      <c r="I62" s="152">
        <f t="shared" si="10"/>
        <v>0</v>
      </c>
      <c r="J62" s="152">
        <f t="shared" si="10"/>
        <v>0</v>
      </c>
      <c r="K62" s="152">
        <f t="shared" si="10"/>
        <v>0</v>
      </c>
      <c r="L62" s="152">
        <f t="shared" si="10"/>
        <v>0</v>
      </c>
      <c r="M62" s="152">
        <f t="shared" si="10"/>
        <v>0</v>
      </c>
      <c r="N62" s="152">
        <f t="shared" si="10"/>
        <v>0</v>
      </c>
      <c r="O62" s="152">
        <f t="shared" si="10"/>
        <v>0</v>
      </c>
      <c r="P62" s="152">
        <f t="shared" si="10"/>
        <v>0</v>
      </c>
      <c r="Q62" s="33">
        <f t="shared" si="2"/>
        <v>895.8000000000001</v>
      </c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</row>
    <row r="63" spans="1:45" ht="56.25">
      <c r="A63" s="41" t="s">
        <v>538</v>
      </c>
      <c r="B63" s="150" t="s">
        <v>93</v>
      </c>
      <c r="C63" s="153">
        <f>C64</f>
        <v>0</v>
      </c>
      <c r="D63" s="33">
        <f t="shared" si="1"/>
        <v>7.6</v>
      </c>
      <c r="E63" s="153">
        <f>E66</f>
        <v>0</v>
      </c>
      <c r="F63" s="153">
        <f>F66</f>
        <v>0</v>
      </c>
      <c r="G63" s="153">
        <f>G66</f>
        <v>7.6</v>
      </c>
      <c r="H63" s="153">
        <f aca="true" t="shared" si="11" ref="H63:P63">H65</f>
        <v>0</v>
      </c>
      <c r="I63" s="153">
        <f t="shared" si="11"/>
        <v>0</v>
      </c>
      <c r="J63" s="153">
        <f t="shared" si="11"/>
        <v>0</v>
      </c>
      <c r="K63" s="153">
        <f t="shared" si="11"/>
        <v>0</v>
      </c>
      <c r="L63" s="153">
        <f t="shared" si="11"/>
        <v>0</v>
      </c>
      <c r="M63" s="153">
        <f t="shared" si="11"/>
        <v>0</v>
      </c>
      <c r="N63" s="153">
        <f t="shared" si="11"/>
        <v>0</v>
      </c>
      <c r="O63" s="153">
        <f t="shared" si="11"/>
        <v>0</v>
      </c>
      <c r="P63" s="153">
        <f t="shared" si="11"/>
        <v>0</v>
      </c>
      <c r="Q63" s="33">
        <f t="shared" si="2"/>
        <v>7.6</v>
      </c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</row>
    <row r="64" spans="1:45" ht="56.25">
      <c r="A64" s="143" t="s">
        <v>539</v>
      </c>
      <c r="B64" s="156" t="s">
        <v>95</v>
      </c>
      <c r="C64" s="154"/>
      <c r="D64" s="33">
        <f t="shared" si="1"/>
        <v>0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33">
        <f t="shared" si="2"/>
        <v>0</v>
      </c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</row>
    <row r="65" spans="1:45" s="300" customFormat="1" ht="57">
      <c r="A65" s="143" t="s">
        <v>540</v>
      </c>
      <c r="B65" s="35" t="s">
        <v>270</v>
      </c>
      <c r="C65" s="152"/>
      <c r="D65" s="33">
        <f t="shared" si="1"/>
        <v>0</v>
      </c>
      <c r="E65" s="152"/>
      <c r="F65" s="152"/>
      <c r="G65" s="152"/>
      <c r="H65" s="154"/>
      <c r="I65" s="154"/>
      <c r="J65" s="154"/>
      <c r="K65" s="154"/>
      <c r="L65" s="154"/>
      <c r="M65" s="154"/>
      <c r="N65" s="154"/>
      <c r="O65" s="154"/>
      <c r="P65" s="154"/>
      <c r="Q65" s="33">
        <f t="shared" si="2"/>
        <v>0</v>
      </c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</row>
    <row r="66" spans="1:45" s="300" customFormat="1" ht="57">
      <c r="A66" s="143" t="s">
        <v>541</v>
      </c>
      <c r="B66" s="35" t="s">
        <v>269</v>
      </c>
      <c r="C66" s="152"/>
      <c r="D66" s="33">
        <f t="shared" si="1"/>
        <v>7.6</v>
      </c>
      <c r="E66" s="154"/>
      <c r="F66" s="154"/>
      <c r="G66" s="154">
        <v>7.6</v>
      </c>
      <c r="H66" s="152"/>
      <c r="I66" s="152"/>
      <c r="J66" s="152"/>
      <c r="K66" s="152"/>
      <c r="L66" s="152"/>
      <c r="M66" s="152"/>
      <c r="N66" s="152"/>
      <c r="O66" s="152"/>
      <c r="P66" s="152"/>
      <c r="Q66" s="33">
        <f t="shared" si="2"/>
        <v>7.6</v>
      </c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</row>
    <row r="67" spans="1:45" ht="56.25">
      <c r="A67" s="41" t="s">
        <v>542</v>
      </c>
      <c r="B67" s="150" t="s">
        <v>309</v>
      </c>
      <c r="C67" s="153">
        <f>C68</f>
        <v>0</v>
      </c>
      <c r="D67" s="33">
        <f t="shared" si="1"/>
        <v>0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33">
        <f t="shared" si="2"/>
        <v>0</v>
      </c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</row>
    <row r="68" spans="1:45" ht="75">
      <c r="A68" s="475" t="s">
        <v>543</v>
      </c>
      <c r="B68" s="690" t="s">
        <v>8</v>
      </c>
      <c r="C68" s="157"/>
      <c r="D68" s="33">
        <f t="shared" si="1"/>
        <v>0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33">
        <f t="shared" si="2"/>
        <v>0</v>
      </c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</row>
    <row r="69" spans="1:45" ht="96" customHeight="1">
      <c r="A69" s="41" t="s">
        <v>610</v>
      </c>
      <c r="B69" s="150" t="s">
        <v>310</v>
      </c>
      <c r="C69" s="153">
        <f>C70</f>
        <v>0</v>
      </c>
      <c r="D69" s="33">
        <f t="shared" si="1"/>
        <v>0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33">
        <f t="shared" si="2"/>
        <v>0</v>
      </c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</row>
    <row r="70" spans="1:45" ht="112.5">
      <c r="A70" s="475" t="s">
        <v>611</v>
      </c>
      <c r="B70" s="156" t="s">
        <v>311</v>
      </c>
      <c r="C70" s="154"/>
      <c r="D70" s="33">
        <f t="shared" si="1"/>
        <v>0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33">
        <f t="shared" si="2"/>
        <v>0</v>
      </c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</row>
    <row r="71" spans="1:45" ht="93.75">
      <c r="A71" s="144" t="s">
        <v>587</v>
      </c>
      <c r="B71" s="158" t="s">
        <v>0</v>
      </c>
      <c r="C71" s="33">
        <f>C72</f>
        <v>0</v>
      </c>
      <c r="D71" s="3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33">
        <f t="shared" si="2"/>
        <v>0</v>
      </c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</row>
    <row r="72" spans="1:45" ht="93.75">
      <c r="A72" s="256" t="s">
        <v>588</v>
      </c>
      <c r="B72" s="35" t="s">
        <v>1</v>
      </c>
      <c r="C72" s="154"/>
      <c r="D72" s="3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33">
        <f t="shared" si="2"/>
        <v>0</v>
      </c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</row>
    <row r="73" spans="1:45" ht="56.25">
      <c r="A73" s="41" t="s">
        <v>546</v>
      </c>
      <c r="B73" s="158" t="s">
        <v>248</v>
      </c>
      <c r="C73" s="153">
        <f>C74</f>
        <v>0</v>
      </c>
      <c r="D73" s="33">
        <f>SUM(E73:P73)</f>
        <v>888.2</v>
      </c>
      <c r="E73" s="153">
        <f>E75</f>
        <v>0</v>
      </c>
      <c r="F73" s="153">
        <f>F75</f>
        <v>0</v>
      </c>
      <c r="G73" s="153">
        <f>G75</f>
        <v>888.2</v>
      </c>
      <c r="H73" s="153">
        <f aca="true" t="shared" si="12" ref="H73:P73">H74</f>
        <v>0</v>
      </c>
      <c r="I73" s="153">
        <f t="shared" si="12"/>
        <v>0</v>
      </c>
      <c r="J73" s="153">
        <f t="shared" si="12"/>
        <v>0</v>
      </c>
      <c r="K73" s="153">
        <f t="shared" si="12"/>
        <v>0</v>
      </c>
      <c r="L73" s="153">
        <f t="shared" si="12"/>
        <v>0</v>
      </c>
      <c r="M73" s="153">
        <f t="shared" si="12"/>
        <v>0</v>
      </c>
      <c r="N73" s="153">
        <f t="shared" si="12"/>
        <v>0</v>
      </c>
      <c r="O73" s="153">
        <f t="shared" si="12"/>
        <v>0</v>
      </c>
      <c r="P73" s="153">
        <f t="shared" si="12"/>
        <v>0</v>
      </c>
      <c r="Q73" s="33">
        <f t="shared" si="2"/>
        <v>888.2</v>
      </c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</row>
    <row r="74" spans="1:45" s="300" customFormat="1" ht="84.75" customHeight="1">
      <c r="A74" s="475" t="s">
        <v>612</v>
      </c>
      <c r="B74" s="35" t="s">
        <v>267</v>
      </c>
      <c r="C74" s="153"/>
      <c r="D74" s="33">
        <f>SUM(E74:P74)</f>
        <v>0</v>
      </c>
      <c r="E74" s="153"/>
      <c r="F74" s="153"/>
      <c r="G74" s="153"/>
      <c r="H74" s="155"/>
      <c r="I74" s="155"/>
      <c r="J74" s="155"/>
      <c r="K74" s="155"/>
      <c r="L74" s="155"/>
      <c r="M74" s="155"/>
      <c r="N74" s="155"/>
      <c r="O74" s="155"/>
      <c r="P74" s="155"/>
      <c r="Q74" s="33">
        <f t="shared" si="2"/>
        <v>0</v>
      </c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</row>
    <row r="75" spans="1:45" s="300" customFormat="1" ht="77.25" customHeight="1">
      <c r="A75" s="475" t="s">
        <v>613</v>
      </c>
      <c r="B75" s="35" t="s">
        <v>268</v>
      </c>
      <c r="C75" s="153"/>
      <c r="D75" s="33">
        <f>SUM(E75:P75)</f>
        <v>888.2</v>
      </c>
      <c r="E75" s="155"/>
      <c r="F75" s="155"/>
      <c r="G75" s="155">
        <v>888.2</v>
      </c>
      <c r="H75" s="153"/>
      <c r="I75" s="153"/>
      <c r="J75" s="153"/>
      <c r="K75" s="153"/>
      <c r="L75" s="153"/>
      <c r="M75" s="153"/>
      <c r="N75" s="153"/>
      <c r="O75" s="153"/>
      <c r="P75" s="153"/>
      <c r="Q75" s="33">
        <f t="shared" si="2"/>
        <v>888.2</v>
      </c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</row>
    <row r="76" spans="1:45" ht="18.75">
      <c r="A76" s="144" t="s">
        <v>551</v>
      </c>
      <c r="B76" s="145" t="s">
        <v>85</v>
      </c>
      <c r="C76" s="153">
        <f>C77</f>
        <v>0</v>
      </c>
      <c r="D76" s="33">
        <f t="shared" si="1"/>
        <v>0</v>
      </c>
      <c r="E76" s="153">
        <f>E77</f>
        <v>0</v>
      </c>
      <c r="F76" s="153">
        <f aca="true" t="shared" si="13" ref="F76:P76">F77</f>
        <v>0</v>
      </c>
      <c r="G76" s="153">
        <f t="shared" si="13"/>
        <v>0</v>
      </c>
      <c r="H76" s="153">
        <f t="shared" si="13"/>
        <v>0</v>
      </c>
      <c r="I76" s="153">
        <f t="shared" si="13"/>
        <v>0</v>
      </c>
      <c r="J76" s="153">
        <f t="shared" si="13"/>
        <v>0</v>
      </c>
      <c r="K76" s="153">
        <f t="shared" si="13"/>
        <v>0</v>
      </c>
      <c r="L76" s="153">
        <f t="shared" si="13"/>
        <v>0</v>
      </c>
      <c r="M76" s="153">
        <f t="shared" si="13"/>
        <v>0</v>
      </c>
      <c r="N76" s="153">
        <f t="shared" si="13"/>
        <v>0</v>
      </c>
      <c r="O76" s="153">
        <f t="shared" si="13"/>
        <v>0</v>
      </c>
      <c r="P76" s="153">
        <f t="shared" si="13"/>
        <v>0</v>
      </c>
      <c r="Q76" s="33">
        <f t="shared" si="2"/>
        <v>0</v>
      </c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</row>
    <row r="77" spans="1:17" s="287" customFormat="1" ht="75">
      <c r="A77" s="695" t="s">
        <v>614</v>
      </c>
      <c r="B77" s="257" t="s">
        <v>48</v>
      </c>
      <c r="C77" s="153">
        <f>SUM(C78:C80)</f>
        <v>0</v>
      </c>
      <c r="D77" s="153">
        <f aca="true" t="shared" si="14" ref="D77:P77">SUM(D78:D80)</f>
        <v>0</v>
      </c>
      <c r="E77" s="153">
        <f t="shared" si="14"/>
        <v>0</v>
      </c>
      <c r="F77" s="153">
        <f t="shared" si="14"/>
        <v>0</v>
      </c>
      <c r="G77" s="153">
        <f t="shared" si="14"/>
        <v>0</v>
      </c>
      <c r="H77" s="153">
        <f t="shared" si="14"/>
        <v>0</v>
      </c>
      <c r="I77" s="153">
        <f t="shared" si="14"/>
        <v>0</v>
      </c>
      <c r="J77" s="153">
        <f t="shared" si="14"/>
        <v>0</v>
      </c>
      <c r="K77" s="153">
        <f t="shared" si="14"/>
        <v>0</v>
      </c>
      <c r="L77" s="153">
        <f t="shared" si="14"/>
        <v>0</v>
      </c>
      <c r="M77" s="153">
        <f t="shared" si="14"/>
        <v>0</v>
      </c>
      <c r="N77" s="153">
        <f t="shared" si="14"/>
        <v>0</v>
      </c>
      <c r="O77" s="153">
        <f t="shared" si="14"/>
        <v>0</v>
      </c>
      <c r="P77" s="153">
        <f t="shared" si="14"/>
        <v>0</v>
      </c>
      <c r="Q77" s="33">
        <f t="shared" si="2"/>
        <v>0</v>
      </c>
    </row>
    <row r="78" spans="1:17" s="287" customFormat="1" ht="93.75">
      <c r="A78" s="475" t="s">
        <v>615</v>
      </c>
      <c r="B78" s="167" t="s">
        <v>55</v>
      </c>
      <c r="C78" s="154"/>
      <c r="D78" s="33">
        <f aca="true" t="shared" si="15" ref="D78:D84">SUM(E78:P78)</f>
        <v>0</v>
      </c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33">
        <f t="shared" si="2"/>
        <v>0</v>
      </c>
    </row>
    <row r="79" spans="1:17" s="287" customFormat="1" ht="93.75">
      <c r="A79" s="475" t="s">
        <v>616</v>
      </c>
      <c r="B79" s="167" t="s">
        <v>295</v>
      </c>
      <c r="C79" s="153"/>
      <c r="D79" s="33">
        <f t="shared" si="15"/>
        <v>0</v>
      </c>
      <c r="E79" s="153"/>
      <c r="F79" s="153"/>
      <c r="G79" s="153"/>
      <c r="H79" s="154"/>
      <c r="I79" s="154"/>
      <c r="J79" s="154"/>
      <c r="K79" s="154"/>
      <c r="L79" s="154"/>
      <c r="M79" s="154"/>
      <c r="N79" s="154"/>
      <c r="O79" s="154"/>
      <c r="P79" s="154"/>
      <c r="Q79" s="33">
        <f t="shared" si="2"/>
        <v>0</v>
      </c>
    </row>
    <row r="80" spans="1:17" s="287" customFormat="1" ht="93.75">
      <c r="A80" s="475" t="s">
        <v>617</v>
      </c>
      <c r="B80" s="167" t="s">
        <v>296</v>
      </c>
      <c r="C80" s="153"/>
      <c r="D80" s="33">
        <f t="shared" si="15"/>
        <v>0</v>
      </c>
      <c r="E80" s="154"/>
      <c r="F80" s="154"/>
      <c r="G80" s="154"/>
      <c r="H80" s="153"/>
      <c r="I80" s="153"/>
      <c r="J80" s="153"/>
      <c r="K80" s="153"/>
      <c r="L80" s="153"/>
      <c r="M80" s="153"/>
      <c r="N80" s="153"/>
      <c r="O80" s="153"/>
      <c r="P80" s="153"/>
      <c r="Q80" s="33">
        <f aca="true" t="shared" si="16" ref="Q80:Q85">C80+D80</f>
        <v>0</v>
      </c>
    </row>
    <row r="81" spans="1:17" s="287" customFormat="1" ht="18.75">
      <c r="A81" s="247" t="s">
        <v>331</v>
      </c>
      <c r="B81" s="145" t="s">
        <v>332</v>
      </c>
      <c r="C81" s="154"/>
      <c r="D81" s="33">
        <f t="shared" si="15"/>
        <v>0</v>
      </c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33">
        <f t="shared" si="16"/>
        <v>0</v>
      </c>
    </row>
    <row r="82" spans="1:45" ht="18.75">
      <c r="A82" s="41"/>
      <c r="B82" s="142" t="s">
        <v>110</v>
      </c>
      <c r="C82" s="153">
        <f>C127</f>
        <v>0</v>
      </c>
      <c r="D82" s="33">
        <f t="shared" si="15"/>
        <v>82941</v>
      </c>
      <c r="E82" s="153">
        <f>E127</f>
        <v>0</v>
      </c>
      <c r="F82" s="153">
        <f aca="true" t="shared" si="17" ref="F82:L82">F127</f>
        <v>0</v>
      </c>
      <c r="G82" s="153">
        <f t="shared" si="17"/>
        <v>82941</v>
      </c>
      <c r="H82" s="153">
        <f t="shared" si="17"/>
        <v>0</v>
      </c>
      <c r="I82" s="153">
        <f t="shared" si="17"/>
        <v>0</v>
      </c>
      <c r="J82" s="153">
        <f t="shared" si="17"/>
        <v>0</v>
      </c>
      <c r="K82" s="153">
        <f t="shared" si="17"/>
        <v>0</v>
      </c>
      <c r="L82" s="153">
        <f t="shared" si="17"/>
        <v>0</v>
      </c>
      <c r="M82" s="153">
        <f>M127</f>
        <v>0</v>
      </c>
      <c r="N82" s="153">
        <f>N127</f>
        <v>0</v>
      </c>
      <c r="O82" s="153">
        <f>O127</f>
        <v>0</v>
      </c>
      <c r="P82" s="153">
        <f>P127</f>
        <v>0</v>
      </c>
      <c r="Q82" s="33">
        <f t="shared" si="16"/>
        <v>82941</v>
      </c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</row>
    <row r="83" spans="1:45" ht="18.75">
      <c r="A83" s="41"/>
      <c r="B83" s="42" t="s">
        <v>170</v>
      </c>
      <c r="C83" s="153">
        <f>D179</f>
        <v>0</v>
      </c>
      <c r="D83" s="33">
        <f t="shared" si="15"/>
        <v>0</v>
      </c>
      <c r="E83" s="153">
        <f aca="true" t="shared" si="18" ref="E83:L83">F179</f>
        <v>0</v>
      </c>
      <c r="F83" s="153">
        <f t="shared" si="18"/>
        <v>0</v>
      </c>
      <c r="G83" s="153">
        <f t="shared" si="18"/>
        <v>0</v>
      </c>
      <c r="H83" s="153">
        <f t="shared" si="18"/>
        <v>0</v>
      </c>
      <c r="I83" s="153">
        <f t="shared" si="18"/>
        <v>0</v>
      </c>
      <c r="J83" s="153">
        <f t="shared" si="18"/>
        <v>0</v>
      </c>
      <c r="K83" s="153">
        <f t="shared" si="18"/>
        <v>0</v>
      </c>
      <c r="L83" s="153">
        <f t="shared" si="18"/>
        <v>0</v>
      </c>
      <c r="M83" s="153">
        <f>N179</f>
        <v>0</v>
      </c>
      <c r="N83" s="153">
        <f>O179</f>
        <v>0</v>
      </c>
      <c r="O83" s="153">
        <f>P179</f>
        <v>0</v>
      </c>
      <c r="P83" s="153">
        <f>Q179</f>
        <v>0</v>
      </c>
      <c r="Q83" s="33">
        <f t="shared" si="16"/>
        <v>0</v>
      </c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</row>
    <row r="84" spans="1:45" ht="19.5" thickBot="1">
      <c r="A84" s="41"/>
      <c r="B84" s="43" t="s">
        <v>106</v>
      </c>
      <c r="C84" s="159">
        <f>C15+C42</f>
        <v>0</v>
      </c>
      <c r="D84" s="33">
        <f t="shared" si="15"/>
        <v>82941</v>
      </c>
      <c r="E84" s="159">
        <f aca="true" t="shared" si="19" ref="E84:P84">E15+E42</f>
        <v>0</v>
      </c>
      <c r="F84" s="159">
        <f t="shared" si="19"/>
        <v>0</v>
      </c>
      <c r="G84" s="159">
        <f t="shared" si="19"/>
        <v>82941</v>
      </c>
      <c r="H84" s="159">
        <f t="shared" si="19"/>
        <v>0</v>
      </c>
      <c r="I84" s="159">
        <f t="shared" si="19"/>
        <v>0</v>
      </c>
      <c r="J84" s="159">
        <f t="shared" si="19"/>
        <v>0</v>
      </c>
      <c r="K84" s="159">
        <f t="shared" si="19"/>
        <v>0</v>
      </c>
      <c r="L84" s="159">
        <f t="shared" si="19"/>
        <v>0</v>
      </c>
      <c r="M84" s="159">
        <f t="shared" si="19"/>
        <v>0</v>
      </c>
      <c r="N84" s="159">
        <f t="shared" si="19"/>
        <v>0</v>
      </c>
      <c r="O84" s="159">
        <f t="shared" si="19"/>
        <v>0</v>
      </c>
      <c r="P84" s="159">
        <f t="shared" si="19"/>
        <v>0</v>
      </c>
      <c r="Q84" s="280">
        <f t="shared" si="16"/>
        <v>82941</v>
      </c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</row>
    <row r="85" spans="1:45" ht="19.5" thickBot="1">
      <c r="A85" s="718" t="s">
        <v>87</v>
      </c>
      <c r="B85" s="719"/>
      <c r="C85" s="160">
        <f aca="true" t="shared" si="20" ref="C85:L85">C84-C127</f>
        <v>0</v>
      </c>
      <c r="D85" s="44">
        <f t="shared" si="20"/>
        <v>0</v>
      </c>
      <c r="E85" s="160">
        <f t="shared" si="20"/>
        <v>0</v>
      </c>
      <c r="F85" s="160">
        <f t="shared" si="20"/>
        <v>0</v>
      </c>
      <c r="G85" s="160">
        <f t="shared" si="20"/>
        <v>0</v>
      </c>
      <c r="H85" s="160">
        <f t="shared" si="20"/>
        <v>0</v>
      </c>
      <c r="I85" s="160">
        <f t="shared" si="20"/>
        <v>0</v>
      </c>
      <c r="J85" s="160">
        <f t="shared" si="20"/>
        <v>0</v>
      </c>
      <c r="K85" s="160">
        <f t="shared" si="20"/>
        <v>0</v>
      </c>
      <c r="L85" s="160">
        <f t="shared" si="20"/>
        <v>0</v>
      </c>
      <c r="M85" s="160">
        <f>M84-M127</f>
        <v>0</v>
      </c>
      <c r="N85" s="160">
        <f>N84-N127</f>
        <v>0</v>
      </c>
      <c r="O85" s="160">
        <f>O84-O127</f>
        <v>0</v>
      </c>
      <c r="P85" s="279">
        <f>P84-P127</f>
        <v>0</v>
      </c>
      <c r="Q85" s="281">
        <f t="shared" si="16"/>
        <v>0</v>
      </c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</row>
    <row r="86" spans="1:17" s="283" customFormat="1" ht="18.75">
      <c r="A86" s="107"/>
      <c r="B86" s="107"/>
      <c r="C86" s="47"/>
      <c r="D86" s="47"/>
      <c r="E86" s="47"/>
      <c r="F86" s="47"/>
      <c r="G86" s="47"/>
      <c r="H86" s="264"/>
      <c r="I86" s="47"/>
      <c r="J86" s="47"/>
      <c r="K86" s="47"/>
      <c r="L86" s="47"/>
      <c r="M86" s="47"/>
      <c r="N86" s="47"/>
      <c r="O86" s="47"/>
      <c r="P86" s="47"/>
      <c r="Q86" s="47"/>
    </row>
    <row r="87" spans="1:47" s="283" customFormat="1" ht="43.5" customHeight="1">
      <c r="A87" s="720" t="s">
        <v>328</v>
      </c>
      <c r="B87" s="715"/>
      <c r="C87" s="715"/>
      <c r="D87" s="715"/>
      <c r="E87" s="715"/>
      <c r="F87" s="721"/>
      <c r="G87" s="5"/>
      <c r="H87" s="90"/>
      <c r="I87" s="5"/>
      <c r="J87" s="5"/>
      <c r="K87" s="5"/>
      <c r="L87" s="5"/>
      <c r="M87" s="5"/>
      <c r="N87" s="5"/>
      <c r="O87" s="5"/>
      <c r="P87" s="5"/>
      <c r="Q87" s="5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</row>
    <row r="88" spans="1:47" s="283" customFormat="1" ht="21" customHeight="1">
      <c r="A88" s="278"/>
      <c r="B88" s="290" t="str">
        <f>B4</f>
        <v>на 2021 год</v>
      </c>
      <c r="C88" s="307"/>
      <c r="D88" s="307"/>
      <c r="E88" s="307"/>
      <c r="F88" s="308"/>
      <c r="G88" s="5"/>
      <c r="H88" s="90"/>
      <c r="I88" s="5"/>
      <c r="J88" s="5"/>
      <c r="K88" s="5"/>
      <c r="L88" s="5"/>
      <c r="M88" s="5"/>
      <c r="N88" s="5"/>
      <c r="O88" s="5"/>
      <c r="P88" s="5"/>
      <c r="Q88" s="5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</row>
    <row r="89" spans="1:47" s="283" customFormat="1" ht="18.75">
      <c r="A89" s="3"/>
      <c r="B89" s="105"/>
      <c r="C89" s="106"/>
      <c r="D89" s="5"/>
      <c r="E89" s="5"/>
      <c r="F89" s="5"/>
      <c r="G89" s="5"/>
      <c r="H89" s="90"/>
      <c r="I89" s="5"/>
      <c r="J89" s="5"/>
      <c r="K89" s="5"/>
      <c r="L89" s="5"/>
      <c r="M89" s="5"/>
      <c r="N89" s="5"/>
      <c r="O89" s="5"/>
      <c r="P89" s="5"/>
      <c r="Q89" s="5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</row>
    <row r="90" spans="1:47" s="283" customFormat="1" ht="18.75">
      <c r="A90" s="722" t="s">
        <v>98</v>
      </c>
      <c r="B90" s="112" t="s">
        <v>99</v>
      </c>
      <c r="C90" s="6" t="s">
        <v>173</v>
      </c>
      <c r="D90" s="9" t="s">
        <v>150</v>
      </c>
      <c r="E90" s="10" t="s">
        <v>111</v>
      </c>
      <c r="F90" s="11"/>
      <c r="G90" s="11"/>
      <c r="H90" s="260"/>
      <c r="I90" s="11"/>
      <c r="J90" s="11"/>
      <c r="K90" s="11"/>
      <c r="L90" s="11"/>
      <c r="M90" s="11"/>
      <c r="N90" s="11"/>
      <c r="O90" s="11"/>
      <c r="P90" s="11"/>
      <c r="Q90" s="9" t="s">
        <v>165</v>
      </c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</row>
    <row r="91" spans="1:47" s="283" customFormat="1" ht="37.5">
      <c r="A91" s="723"/>
      <c r="B91" s="113" t="s">
        <v>35</v>
      </c>
      <c r="C91" s="61" t="s">
        <v>149</v>
      </c>
      <c r="D91" s="15" t="s">
        <v>151</v>
      </c>
      <c r="E91" s="16"/>
      <c r="F91" s="116"/>
      <c r="G91" s="16"/>
      <c r="H91" s="261"/>
      <c r="I91" s="17"/>
      <c r="J91" s="16"/>
      <c r="K91" s="17"/>
      <c r="L91" s="16"/>
      <c r="M91" s="17"/>
      <c r="N91" s="16"/>
      <c r="O91" s="17"/>
      <c r="P91" s="16"/>
      <c r="Q91" s="19" t="s">
        <v>166</v>
      </c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</row>
    <row r="92" spans="1:47" s="283" customFormat="1" ht="37.5" customHeight="1">
      <c r="A92" s="723"/>
      <c r="B92" s="113" t="s">
        <v>36</v>
      </c>
      <c r="C92" s="19" t="s">
        <v>152</v>
      </c>
      <c r="D92" s="15" t="s">
        <v>152</v>
      </c>
      <c r="E92" s="20" t="s">
        <v>153</v>
      </c>
      <c r="F92" s="118" t="s">
        <v>154</v>
      </c>
      <c r="G92" s="20" t="s">
        <v>155</v>
      </c>
      <c r="H92" s="262" t="s">
        <v>156</v>
      </c>
      <c r="I92" s="21" t="s">
        <v>157</v>
      </c>
      <c r="J92" s="20" t="s">
        <v>158</v>
      </c>
      <c r="K92" s="21" t="s">
        <v>159</v>
      </c>
      <c r="L92" s="20" t="s">
        <v>160</v>
      </c>
      <c r="M92" s="21" t="s">
        <v>161</v>
      </c>
      <c r="N92" s="20" t="s">
        <v>162</v>
      </c>
      <c r="O92" s="21" t="s">
        <v>163</v>
      </c>
      <c r="P92" s="20" t="s">
        <v>164</v>
      </c>
      <c r="Q92" s="19" t="s">
        <v>149</v>
      </c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</row>
    <row r="93" spans="1:47" s="283" customFormat="1" ht="18.75">
      <c r="A93" s="724"/>
      <c r="B93" s="114" t="s">
        <v>37</v>
      </c>
      <c r="C93" s="24"/>
      <c r="D93" s="23"/>
      <c r="E93" s="27" t="s">
        <v>181</v>
      </c>
      <c r="F93" s="117" t="s">
        <v>181</v>
      </c>
      <c r="G93" s="27" t="s">
        <v>181</v>
      </c>
      <c r="H93" s="263" t="s">
        <v>182</v>
      </c>
      <c r="I93" s="29" t="s">
        <v>182</v>
      </c>
      <c r="J93" s="29" t="s">
        <v>182</v>
      </c>
      <c r="K93" s="29" t="s">
        <v>182</v>
      </c>
      <c r="L93" s="29" t="s">
        <v>182</v>
      </c>
      <c r="M93" s="29" t="s">
        <v>182</v>
      </c>
      <c r="N93" s="29" t="s">
        <v>182</v>
      </c>
      <c r="O93" s="29" t="s">
        <v>182</v>
      </c>
      <c r="P93" s="29" t="s">
        <v>182</v>
      </c>
      <c r="Q93" s="19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</row>
    <row r="94" spans="1:47" s="283" customFormat="1" ht="37.5">
      <c r="A94" s="115" t="s">
        <v>197</v>
      </c>
      <c r="B94" s="111" t="s">
        <v>39</v>
      </c>
      <c r="C94" s="119">
        <f>C95</f>
        <v>0</v>
      </c>
      <c r="D94" s="120">
        <f>E94+F94+G94+H94+I94+J94+K94+L94+M94+N94+O94+P94</f>
        <v>0</v>
      </c>
      <c r="E94" s="119">
        <f>E95</f>
        <v>0</v>
      </c>
      <c r="F94" s="119">
        <f aca="true" t="shared" si="21" ref="F94:L94">F95</f>
        <v>0</v>
      </c>
      <c r="G94" s="119">
        <f t="shared" si="21"/>
        <v>0</v>
      </c>
      <c r="H94" s="119">
        <f t="shared" si="21"/>
        <v>0</v>
      </c>
      <c r="I94" s="119">
        <f t="shared" si="21"/>
        <v>0</v>
      </c>
      <c r="J94" s="119">
        <f t="shared" si="21"/>
        <v>0</v>
      </c>
      <c r="K94" s="119">
        <f t="shared" si="21"/>
        <v>0</v>
      </c>
      <c r="L94" s="119">
        <f t="shared" si="21"/>
        <v>0</v>
      </c>
      <c r="M94" s="119">
        <f>M95</f>
        <v>0</v>
      </c>
      <c r="N94" s="119">
        <f>N95</f>
        <v>0</v>
      </c>
      <c r="O94" s="119">
        <f>O95</f>
        <v>0</v>
      </c>
      <c r="P94" s="119">
        <f>P95</f>
        <v>0</v>
      </c>
      <c r="Q94" s="120">
        <f>C94+D94</f>
        <v>0</v>
      </c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</row>
    <row r="95" spans="1:47" s="283" customFormat="1" ht="37.5">
      <c r="A95" s="104" t="s">
        <v>38</v>
      </c>
      <c r="B95" s="109" t="s">
        <v>188</v>
      </c>
      <c r="C95" s="121">
        <f>C103+C111</f>
        <v>0</v>
      </c>
      <c r="D95" s="121">
        <f>D103+D111+D96</f>
        <v>0</v>
      </c>
      <c r="E95" s="121">
        <f aca="true" t="shared" si="22" ref="E95:L95">E96+E103+E111</f>
        <v>0</v>
      </c>
      <c r="F95" s="121">
        <f t="shared" si="22"/>
        <v>0</v>
      </c>
      <c r="G95" s="121">
        <f t="shared" si="22"/>
        <v>0</v>
      </c>
      <c r="H95" s="121">
        <f t="shared" si="22"/>
        <v>0</v>
      </c>
      <c r="I95" s="121">
        <f t="shared" si="22"/>
        <v>0</v>
      </c>
      <c r="J95" s="121">
        <f t="shared" si="22"/>
        <v>0</v>
      </c>
      <c r="K95" s="121">
        <f t="shared" si="22"/>
        <v>0</v>
      </c>
      <c r="L95" s="121">
        <f t="shared" si="22"/>
        <v>0</v>
      </c>
      <c r="M95" s="121">
        <f>M96+M103+M111</f>
        <v>0</v>
      </c>
      <c r="N95" s="121">
        <f>N96+N103+N111</f>
        <v>0</v>
      </c>
      <c r="O95" s="121">
        <f>O96+O103+O111</f>
        <v>0</v>
      </c>
      <c r="P95" s="121">
        <f>P96+P103+P111</f>
        <v>0</v>
      </c>
      <c r="Q95" s="122">
        <f aca="true" t="shared" si="23" ref="Q95:Q115">C95+D95</f>
        <v>0</v>
      </c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</row>
    <row r="96" spans="1:47" s="283" customFormat="1" ht="37.5">
      <c r="A96" s="162" t="s">
        <v>232</v>
      </c>
      <c r="B96" s="163" t="s">
        <v>239</v>
      </c>
      <c r="C96" s="119">
        <f>C97+C100</f>
        <v>0</v>
      </c>
      <c r="D96" s="120">
        <f>E96+F96+G96+H96+I96+J96+K96+L96+M96+N96+O96+P96</f>
        <v>0</v>
      </c>
      <c r="E96" s="119">
        <f>E97+E100</f>
        <v>0</v>
      </c>
      <c r="F96" s="119">
        <f aca="true" t="shared" si="24" ref="F96:L96">F97+F100</f>
        <v>0</v>
      </c>
      <c r="G96" s="119">
        <f t="shared" si="24"/>
        <v>0</v>
      </c>
      <c r="H96" s="119">
        <f t="shared" si="24"/>
        <v>0</v>
      </c>
      <c r="I96" s="119">
        <f t="shared" si="24"/>
        <v>0</v>
      </c>
      <c r="J96" s="119">
        <f t="shared" si="24"/>
        <v>0</v>
      </c>
      <c r="K96" s="119">
        <f t="shared" si="24"/>
        <v>0</v>
      </c>
      <c r="L96" s="119">
        <f t="shared" si="24"/>
        <v>0</v>
      </c>
      <c r="M96" s="119">
        <f>M97+M100</f>
        <v>0</v>
      </c>
      <c r="N96" s="119">
        <f>N97+N100</f>
        <v>0</v>
      </c>
      <c r="O96" s="119">
        <f>O97+O100</f>
        <v>0</v>
      </c>
      <c r="P96" s="119">
        <f>P97+P100</f>
        <v>0</v>
      </c>
      <c r="Q96" s="120">
        <f t="shared" si="23"/>
        <v>0</v>
      </c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</row>
    <row r="97" spans="1:47" s="283" customFormat="1" ht="37.5">
      <c r="A97" s="164" t="s">
        <v>240</v>
      </c>
      <c r="B97" s="165" t="s">
        <v>241</v>
      </c>
      <c r="C97" s="121">
        <f>C98</f>
        <v>0</v>
      </c>
      <c r="D97" s="122">
        <f>E97+F97+G97+H97+I97+J97+K97+L97+M97+N97+O97+P97</f>
        <v>0</v>
      </c>
      <c r="E97" s="121">
        <f>E99</f>
        <v>0</v>
      </c>
      <c r="F97" s="121">
        <f>F99</f>
        <v>0</v>
      </c>
      <c r="G97" s="121">
        <f>G99</f>
        <v>0</v>
      </c>
      <c r="H97" s="121">
        <f aca="true" t="shared" si="25" ref="H97:P97">H98+H99</f>
        <v>0</v>
      </c>
      <c r="I97" s="121">
        <f t="shared" si="25"/>
        <v>0</v>
      </c>
      <c r="J97" s="121">
        <f t="shared" si="25"/>
        <v>0</v>
      </c>
      <c r="K97" s="121">
        <f t="shared" si="25"/>
        <v>0</v>
      </c>
      <c r="L97" s="121">
        <f t="shared" si="25"/>
        <v>0</v>
      </c>
      <c r="M97" s="121">
        <f t="shared" si="25"/>
        <v>0</v>
      </c>
      <c r="N97" s="121">
        <f t="shared" si="25"/>
        <v>0</v>
      </c>
      <c r="O97" s="121">
        <f t="shared" si="25"/>
        <v>0</v>
      </c>
      <c r="P97" s="121">
        <f t="shared" si="25"/>
        <v>0</v>
      </c>
      <c r="Q97" s="122">
        <f t="shared" si="23"/>
        <v>0</v>
      </c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</row>
    <row r="98" spans="1:47" s="283" customFormat="1" ht="56.25">
      <c r="A98" s="108" t="s">
        <v>242</v>
      </c>
      <c r="B98" s="166" t="s">
        <v>9</v>
      </c>
      <c r="C98" s="124"/>
      <c r="D98" s="122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2">
        <f t="shared" si="23"/>
        <v>0</v>
      </c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</row>
    <row r="99" spans="1:47" s="283" customFormat="1" ht="56.25">
      <c r="A99" s="108" t="s">
        <v>280</v>
      </c>
      <c r="B99" s="166" t="s">
        <v>307</v>
      </c>
      <c r="C99" s="121"/>
      <c r="D99" s="122">
        <f>E99+F99+G99</f>
        <v>0</v>
      </c>
      <c r="E99" s="124"/>
      <c r="F99" s="124"/>
      <c r="G99" s="124"/>
      <c r="H99" s="121"/>
      <c r="I99" s="121"/>
      <c r="J99" s="121"/>
      <c r="K99" s="121"/>
      <c r="L99" s="121"/>
      <c r="M99" s="121"/>
      <c r="N99" s="121"/>
      <c r="O99" s="121"/>
      <c r="P99" s="121"/>
      <c r="Q99" s="122">
        <f t="shared" si="23"/>
        <v>0</v>
      </c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6"/>
      <c r="AL99" s="286"/>
      <c r="AM99" s="286"/>
      <c r="AN99" s="286"/>
      <c r="AO99" s="286"/>
      <c r="AP99" s="286"/>
      <c r="AQ99" s="286"/>
      <c r="AR99" s="286"/>
      <c r="AS99" s="286"/>
      <c r="AT99" s="286"/>
      <c r="AU99" s="286"/>
    </row>
    <row r="100" spans="1:47" s="283" customFormat="1" ht="37.5">
      <c r="A100" s="164" t="s">
        <v>243</v>
      </c>
      <c r="B100" s="165" t="s">
        <v>244</v>
      </c>
      <c r="C100" s="121">
        <f>C101</f>
        <v>0</v>
      </c>
      <c r="D100" s="122">
        <f>E100+F100+G100+H100+I100+J100+K100+L100+M100+N100+O100+P100</f>
        <v>0</v>
      </c>
      <c r="E100" s="121">
        <f>E102</f>
        <v>0</v>
      </c>
      <c r="F100" s="121">
        <f>F102</f>
        <v>0</v>
      </c>
      <c r="G100" s="121">
        <f>G102</f>
        <v>0</v>
      </c>
      <c r="H100" s="121">
        <f aca="true" t="shared" si="26" ref="H100:P100">H101+H102</f>
        <v>0</v>
      </c>
      <c r="I100" s="121">
        <f t="shared" si="26"/>
        <v>0</v>
      </c>
      <c r="J100" s="121">
        <f t="shared" si="26"/>
        <v>0</v>
      </c>
      <c r="K100" s="121">
        <f t="shared" si="26"/>
        <v>0</v>
      </c>
      <c r="L100" s="121">
        <f t="shared" si="26"/>
        <v>0</v>
      </c>
      <c r="M100" s="121">
        <f t="shared" si="26"/>
        <v>0</v>
      </c>
      <c r="N100" s="121">
        <f t="shared" si="26"/>
        <v>0</v>
      </c>
      <c r="O100" s="121">
        <f t="shared" si="26"/>
        <v>0</v>
      </c>
      <c r="P100" s="121">
        <f t="shared" si="26"/>
        <v>0</v>
      </c>
      <c r="Q100" s="122">
        <f t="shared" si="23"/>
        <v>0</v>
      </c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</row>
    <row r="101" spans="1:47" s="283" customFormat="1" ht="56.25">
      <c r="A101" s="108" t="s">
        <v>245</v>
      </c>
      <c r="B101" s="166" t="s">
        <v>10</v>
      </c>
      <c r="C101" s="124"/>
      <c r="D101" s="122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2">
        <f t="shared" si="23"/>
        <v>0</v>
      </c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</row>
    <row r="102" spans="1:47" s="283" customFormat="1" ht="56.25">
      <c r="A102" s="108" t="s">
        <v>281</v>
      </c>
      <c r="B102" s="166" t="s">
        <v>305</v>
      </c>
      <c r="C102" s="121"/>
      <c r="D102" s="122">
        <f>E102+F102+G102</f>
        <v>0</v>
      </c>
      <c r="E102" s="124"/>
      <c r="F102" s="124"/>
      <c r="G102" s="124"/>
      <c r="H102" s="121"/>
      <c r="I102" s="121"/>
      <c r="J102" s="121"/>
      <c r="K102" s="121"/>
      <c r="L102" s="121"/>
      <c r="M102" s="121"/>
      <c r="N102" s="121"/>
      <c r="O102" s="121"/>
      <c r="P102" s="121"/>
      <c r="Q102" s="122">
        <f t="shared" si="23"/>
        <v>0</v>
      </c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</row>
    <row r="103" spans="1:47" s="283" customFormat="1" ht="37.5">
      <c r="A103" s="162" t="s">
        <v>185</v>
      </c>
      <c r="B103" s="245" t="s">
        <v>186</v>
      </c>
      <c r="C103" s="119">
        <f>C104</f>
        <v>0</v>
      </c>
      <c r="D103" s="120">
        <f>E103+F103+G103+H103+I103+J103+K103+L103+M103+N103+O103+P103</f>
        <v>0</v>
      </c>
      <c r="E103" s="119">
        <f>E104</f>
        <v>0</v>
      </c>
      <c r="F103" s="119">
        <f aca="true" t="shared" si="27" ref="F103:L103">F104</f>
        <v>0</v>
      </c>
      <c r="G103" s="119">
        <f t="shared" si="27"/>
        <v>0</v>
      </c>
      <c r="H103" s="119">
        <f t="shared" si="27"/>
        <v>0</v>
      </c>
      <c r="I103" s="119">
        <f t="shared" si="27"/>
        <v>0</v>
      </c>
      <c r="J103" s="119">
        <f t="shared" si="27"/>
        <v>0</v>
      </c>
      <c r="K103" s="119">
        <f t="shared" si="27"/>
        <v>0</v>
      </c>
      <c r="L103" s="119">
        <f t="shared" si="27"/>
        <v>0</v>
      </c>
      <c r="M103" s="119">
        <f>M104</f>
        <v>0</v>
      </c>
      <c r="N103" s="119">
        <f>N104</f>
        <v>0</v>
      </c>
      <c r="O103" s="119">
        <f>O104</f>
        <v>0</v>
      </c>
      <c r="P103" s="119">
        <f>P104</f>
        <v>0</v>
      </c>
      <c r="Q103" s="120">
        <f t="shared" si="23"/>
        <v>0</v>
      </c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6"/>
      <c r="AU103" s="286"/>
    </row>
    <row r="104" spans="1:47" s="283" customFormat="1" ht="56.25">
      <c r="A104" s="104" t="s">
        <v>246</v>
      </c>
      <c r="B104" s="109" t="s">
        <v>247</v>
      </c>
      <c r="C104" s="121">
        <f>C105+C108</f>
        <v>0</v>
      </c>
      <c r="D104" s="122">
        <f>E104+F104+G104+H104+I104+J104+K104+L104+M104+N104+O104+P104</f>
        <v>0</v>
      </c>
      <c r="E104" s="123">
        <f>E105+E108</f>
        <v>0</v>
      </c>
      <c r="F104" s="123">
        <f>F105+F108</f>
        <v>0</v>
      </c>
      <c r="G104" s="123">
        <f>G105+G108</f>
        <v>0</v>
      </c>
      <c r="H104" s="123">
        <f aca="true" t="shared" si="28" ref="H104:P104">H107+H110</f>
        <v>0</v>
      </c>
      <c r="I104" s="123">
        <f t="shared" si="28"/>
        <v>0</v>
      </c>
      <c r="J104" s="123">
        <f t="shared" si="28"/>
        <v>0</v>
      </c>
      <c r="K104" s="123">
        <f t="shared" si="28"/>
        <v>0</v>
      </c>
      <c r="L104" s="123">
        <f t="shared" si="28"/>
        <v>0</v>
      </c>
      <c r="M104" s="123">
        <f t="shared" si="28"/>
        <v>0</v>
      </c>
      <c r="N104" s="123">
        <f t="shared" si="28"/>
        <v>0</v>
      </c>
      <c r="O104" s="123">
        <f t="shared" si="28"/>
        <v>0</v>
      </c>
      <c r="P104" s="123">
        <f t="shared" si="28"/>
        <v>0</v>
      </c>
      <c r="Q104" s="122">
        <f t="shared" si="23"/>
        <v>0</v>
      </c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</row>
    <row r="105" spans="1:47" s="283" customFormat="1" ht="56.25">
      <c r="A105" s="164" t="s">
        <v>226</v>
      </c>
      <c r="B105" s="246" t="s">
        <v>249</v>
      </c>
      <c r="C105" s="121">
        <f>C106</f>
        <v>0</v>
      </c>
      <c r="D105" s="122">
        <f>E105+F105+G105+H105+I105+J105+K105+L105+M105+N105+O105+P105</f>
        <v>0</v>
      </c>
      <c r="E105" s="123">
        <f>E107</f>
        <v>0</v>
      </c>
      <c r="F105" s="123">
        <f aca="true" t="shared" si="29" ref="F105:P105">F107</f>
        <v>0</v>
      </c>
      <c r="G105" s="123">
        <f t="shared" si="29"/>
        <v>0</v>
      </c>
      <c r="H105" s="123">
        <f t="shared" si="29"/>
        <v>0</v>
      </c>
      <c r="I105" s="123">
        <f t="shared" si="29"/>
        <v>0</v>
      </c>
      <c r="J105" s="123">
        <f t="shared" si="29"/>
        <v>0</v>
      </c>
      <c r="K105" s="123">
        <f t="shared" si="29"/>
        <v>0</v>
      </c>
      <c r="L105" s="123">
        <f t="shared" si="29"/>
        <v>0</v>
      </c>
      <c r="M105" s="123">
        <f t="shared" si="29"/>
        <v>0</v>
      </c>
      <c r="N105" s="123">
        <f t="shared" si="29"/>
        <v>0</v>
      </c>
      <c r="O105" s="123">
        <f t="shared" si="29"/>
        <v>0</v>
      </c>
      <c r="P105" s="123">
        <f t="shared" si="29"/>
        <v>0</v>
      </c>
      <c r="Q105" s="122">
        <f t="shared" si="23"/>
        <v>0</v>
      </c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</row>
    <row r="106" spans="1:47" s="283" customFormat="1" ht="66" customHeight="1">
      <c r="A106" s="104" t="s">
        <v>335</v>
      </c>
      <c r="B106" s="109" t="s">
        <v>336</v>
      </c>
      <c r="C106" s="124"/>
      <c r="D106" s="122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2">
        <f t="shared" si="23"/>
        <v>0</v>
      </c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</row>
    <row r="107" spans="1:47" s="283" customFormat="1" ht="56.25">
      <c r="A107" s="104" t="s">
        <v>279</v>
      </c>
      <c r="B107" s="109" t="s">
        <v>308</v>
      </c>
      <c r="C107" s="121"/>
      <c r="D107" s="122">
        <f>E107+F107+G107</f>
        <v>0</v>
      </c>
      <c r="E107" s="125"/>
      <c r="F107" s="125"/>
      <c r="G107" s="125"/>
      <c r="H107" s="123"/>
      <c r="I107" s="123"/>
      <c r="J107" s="123"/>
      <c r="K107" s="123"/>
      <c r="L107" s="123"/>
      <c r="M107" s="123"/>
      <c r="N107" s="123"/>
      <c r="O107" s="123"/>
      <c r="P107" s="123"/>
      <c r="Q107" s="122">
        <f t="shared" si="23"/>
        <v>0</v>
      </c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</row>
    <row r="108" spans="1:47" s="283" customFormat="1" ht="56.25">
      <c r="A108" s="164" t="s">
        <v>227</v>
      </c>
      <c r="B108" s="246" t="s">
        <v>187</v>
      </c>
      <c r="C108" s="121">
        <f>C109</f>
        <v>0</v>
      </c>
      <c r="D108" s="122">
        <f>E108+F108+G108+H108+I108+J108+K108+L108+M108+N108+O108+P108</f>
        <v>0</v>
      </c>
      <c r="E108" s="123">
        <f>E109+E110</f>
        <v>0</v>
      </c>
      <c r="F108" s="123">
        <f aca="true" t="shared" si="30" ref="F108:L108">F110</f>
        <v>0</v>
      </c>
      <c r="G108" s="123">
        <f t="shared" si="30"/>
        <v>0</v>
      </c>
      <c r="H108" s="123">
        <f t="shared" si="30"/>
        <v>0</v>
      </c>
      <c r="I108" s="123">
        <f t="shared" si="30"/>
        <v>0</v>
      </c>
      <c r="J108" s="123">
        <f t="shared" si="30"/>
        <v>0</v>
      </c>
      <c r="K108" s="123">
        <f t="shared" si="30"/>
        <v>0</v>
      </c>
      <c r="L108" s="123">
        <f t="shared" si="30"/>
        <v>0</v>
      </c>
      <c r="M108" s="123">
        <f>M110</f>
        <v>0</v>
      </c>
      <c r="N108" s="123">
        <f>N110</f>
        <v>0</v>
      </c>
      <c r="O108" s="123">
        <f>O110</f>
        <v>0</v>
      </c>
      <c r="P108" s="123">
        <f>P110</f>
        <v>0</v>
      </c>
      <c r="Q108" s="122">
        <f>C108+D108</f>
        <v>0</v>
      </c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6"/>
      <c r="AU108" s="286"/>
    </row>
    <row r="109" spans="1:47" s="283" customFormat="1" ht="75">
      <c r="A109" s="108" t="s">
        <v>228</v>
      </c>
      <c r="B109" s="110" t="s">
        <v>229</v>
      </c>
      <c r="C109" s="124"/>
      <c r="D109" s="122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2">
        <f t="shared" si="23"/>
        <v>0</v>
      </c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</row>
    <row r="110" spans="1:47" s="283" customFormat="1" ht="56.25">
      <c r="A110" s="104" t="s">
        <v>278</v>
      </c>
      <c r="B110" s="109" t="s">
        <v>306</v>
      </c>
      <c r="C110" s="119"/>
      <c r="D110" s="122">
        <f>E110+F110+G110</f>
        <v>0</v>
      </c>
      <c r="E110" s="125"/>
      <c r="F110" s="125"/>
      <c r="G110" s="125"/>
      <c r="H110" s="123"/>
      <c r="I110" s="123"/>
      <c r="J110" s="123"/>
      <c r="K110" s="123"/>
      <c r="L110" s="123"/>
      <c r="M110" s="123"/>
      <c r="N110" s="123"/>
      <c r="O110" s="123"/>
      <c r="P110" s="123"/>
      <c r="Q110" s="122">
        <f t="shared" si="23"/>
        <v>0</v>
      </c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</row>
    <row r="111" spans="1:47" s="283" customFormat="1" ht="37.5">
      <c r="A111" s="247" t="s">
        <v>233</v>
      </c>
      <c r="B111" s="248" t="s">
        <v>222</v>
      </c>
      <c r="C111" s="119">
        <f>C112</f>
        <v>0</v>
      </c>
      <c r="D111" s="120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120">
        <f t="shared" si="23"/>
        <v>0</v>
      </c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6"/>
      <c r="AU111" s="286"/>
    </row>
    <row r="112" spans="1:47" s="302" customFormat="1" ht="37.5">
      <c r="A112" s="309" t="s">
        <v>321</v>
      </c>
      <c r="B112" s="310" t="s">
        <v>322</v>
      </c>
      <c r="C112" s="250">
        <f>C113</f>
        <v>0</v>
      </c>
      <c r="D112" s="251"/>
      <c r="E112" s="252"/>
      <c r="F112" s="252"/>
      <c r="G112" s="252"/>
      <c r="H112" s="252"/>
      <c r="I112" s="272"/>
      <c r="J112" s="272"/>
      <c r="K112" s="272"/>
      <c r="L112" s="272"/>
      <c r="M112" s="272"/>
      <c r="N112" s="272"/>
      <c r="O112" s="272"/>
      <c r="P112" s="272"/>
      <c r="Q112" s="251">
        <f t="shared" si="23"/>
        <v>0</v>
      </c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1"/>
      <c r="AD112" s="301"/>
      <c r="AE112" s="301"/>
      <c r="AF112" s="301"/>
      <c r="AG112" s="301"/>
      <c r="AH112" s="301"/>
      <c r="AI112" s="301"/>
      <c r="AJ112" s="301"/>
      <c r="AK112" s="301"/>
      <c r="AL112" s="301"/>
      <c r="AM112" s="301"/>
      <c r="AN112" s="301"/>
      <c r="AO112" s="301"/>
      <c r="AP112" s="301"/>
      <c r="AQ112" s="301"/>
      <c r="AR112" s="301"/>
      <c r="AS112" s="301"/>
      <c r="AT112" s="301"/>
      <c r="AU112" s="301"/>
    </row>
    <row r="113" spans="1:47" s="302" customFormat="1" ht="37.5">
      <c r="A113" s="311" t="s">
        <v>333</v>
      </c>
      <c r="B113" s="310" t="s">
        <v>334</v>
      </c>
      <c r="C113" s="250">
        <f>C114</f>
        <v>0</v>
      </c>
      <c r="D113" s="251"/>
      <c r="E113" s="252"/>
      <c r="F113" s="252"/>
      <c r="G113" s="252"/>
      <c r="H113" s="252"/>
      <c r="I113" s="272"/>
      <c r="J113" s="272"/>
      <c r="K113" s="272"/>
      <c r="L113" s="272"/>
      <c r="M113" s="272"/>
      <c r="N113" s="272"/>
      <c r="O113" s="272"/>
      <c r="P113" s="272"/>
      <c r="Q113" s="251">
        <f t="shared" si="23"/>
        <v>0</v>
      </c>
      <c r="R113" s="301"/>
      <c r="S113" s="301"/>
      <c r="T113" s="301"/>
      <c r="U113" s="301"/>
      <c r="V113" s="301"/>
      <c r="W113" s="301"/>
      <c r="X113" s="301"/>
      <c r="Y113" s="301"/>
      <c r="Z113" s="301"/>
      <c r="AA113" s="301"/>
      <c r="AB113" s="301"/>
      <c r="AC113" s="301"/>
      <c r="AD113" s="301"/>
      <c r="AE113" s="301"/>
      <c r="AF113" s="301"/>
      <c r="AG113" s="301"/>
      <c r="AH113" s="301"/>
      <c r="AI113" s="301"/>
      <c r="AJ113" s="301"/>
      <c r="AK113" s="301"/>
      <c r="AL113" s="301"/>
      <c r="AM113" s="301"/>
      <c r="AN113" s="301"/>
      <c r="AO113" s="301"/>
      <c r="AP113" s="301"/>
      <c r="AQ113" s="301"/>
      <c r="AR113" s="301"/>
      <c r="AS113" s="301"/>
      <c r="AT113" s="301"/>
      <c r="AU113" s="301"/>
    </row>
    <row r="114" spans="1:47" s="302" customFormat="1" ht="56.25">
      <c r="A114" s="309" t="s">
        <v>323</v>
      </c>
      <c r="B114" s="312" t="s">
        <v>324</v>
      </c>
      <c r="C114" s="250">
        <f>C115</f>
        <v>0</v>
      </c>
      <c r="D114" s="251"/>
      <c r="E114" s="252"/>
      <c r="F114" s="252"/>
      <c r="G114" s="252"/>
      <c r="H114" s="252"/>
      <c r="I114" s="272"/>
      <c r="J114" s="272"/>
      <c r="K114" s="272"/>
      <c r="L114" s="272"/>
      <c r="M114" s="272"/>
      <c r="N114" s="272"/>
      <c r="O114" s="272"/>
      <c r="P114" s="272"/>
      <c r="Q114" s="251">
        <f t="shared" si="23"/>
        <v>0</v>
      </c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301"/>
      <c r="AF114" s="301"/>
      <c r="AG114" s="301"/>
      <c r="AH114" s="301"/>
      <c r="AI114" s="301"/>
      <c r="AJ114" s="301"/>
      <c r="AK114" s="301"/>
      <c r="AL114" s="301"/>
      <c r="AM114" s="301"/>
      <c r="AN114" s="301"/>
      <c r="AO114" s="301"/>
      <c r="AP114" s="301"/>
      <c r="AQ114" s="301"/>
      <c r="AR114" s="301"/>
      <c r="AS114" s="301"/>
      <c r="AT114" s="301"/>
      <c r="AU114" s="301"/>
    </row>
    <row r="115" spans="1:47" s="302" customFormat="1" ht="75">
      <c r="A115" s="309" t="s">
        <v>325</v>
      </c>
      <c r="B115" s="312" t="s">
        <v>326</v>
      </c>
      <c r="C115" s="253"/>
      <c r="D115" s="251"/>
      <c r="E115" s="252"/>
      <c r="F115" s="252"/>
      <c r="G115" s="252"/>
      <c r="H115" s="252"/>
      <c r="I115" s="272"/>
      <c r="J115" s="272"/>
      <c r="K115" s="272"/>
      <c r="L115" s="272"/>
      <c r="M115" s="272"/>
      <c r="N115" s="272"/>
      <c r="O115" s="272"/>
      <c r="P115" s="272"/>
      <c r="Q115" s="251">
        <f t="shared" si="23"/>
        <v>0</v>
      </c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301"/>
      <c r="AP115" s="301"/>
      <c r="AQ115" s="301"/>
      <c r="AR115" s="301"/>
      <c r="AS115" s="301"/>
      <c r="AT115" s="301"/>
      <c r="AU115" s="301"/>
    </row>
    <row r="116" spans="1:47" s="283" customFormat="1" ht="18.75">
      <c r="A116" s="45"/>
      <c r="B116" s="66"/>
      <c r="C116" s="45"/>
      <c r="D116" s="18"/>
      <c r="E116" s="21"/>
      <c r="F116" s="21"/>
      <c r="G116" s="21"/>
      <c r="H116" s="265"/>
      <c r="I116" s="21"/>
      <c r="J116" s="21"/>
      <c r="K116" s="21"/>
      <c r="L116" s="21"/>
      <c r="M116" s="21"/>
      <c r="N116" s="21"/>
      <c r="O116" s="21"/>
      <c r="P116" s="21"/>
      <c r="Q116" s="18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6"/>
      <c r="AU116" s="286"/>
    </row>
    <row r="117" spans="1:45" ht="18.75">
      <c r="A117" s="45"/>
      <c r="B117" s="46"/>
      <c r="C117" s="47"/>
      <c r="D117" s="48"/>
      <c r="E117" s="47"/>
      <c r="F117" s="47"/>
      <c r="G117" s="47"/>
      <c r="H117" s="264"/>
      <c r="I117" s="47"/>
      <c r="J117" s="47"/>
      <c r="K117" s="47"/>
      <c r="L117" s="47"/>
      <c r="M117" s="47"/>
      <c r="N117" s="47"/>
      <c r="O117" s="47"/>
      <c r="P117" s="47"/>
      <c r="Q117" s="47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</row>
    <row r="118" spans="1:256" ht="20.25">
      <c r="A118" s="714" t="s">
        <v>329</v>
      </c>
      <c r="B118" s="715"/>
      <c r="C118" s="715"/>
      <c r="D118" s="715"/>
      <c r="E118" s="715"/>
      <c r="F118" s="715"/>
      <c r="G118" s="274"/>
      <c r="H118" s="275"/>
      <c r="I118" s="274"/>
      <c r="J118" s="274"/>
      <c r="K118" s="274"/>
      <c r="L118" s="274"/>
      <c r="M118" s="274"/>
      <c r="N118" s="274"/>
      <c r="O118" s="274"/>
      <c r="P118" s="274"/>
      <c r="Q118" s="274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303"/>
      <c r="AL118" s="303"/>
      <c r="AM118" s="303"/>
      <c r="AN118" s="303"/>
      <c r="AO118" s="303"/>
      <c r="AP118" s="303"/>
      <c r="AQ118" s="303"/>
      <c r="AR118" s="303"/>
      <c r="AS118" s="303"/>
      <c r="AT118" s="303"/>
      <c r="AU118" s="303"/>
      <c r="AV118" s="303"/>
      <c r="AW118" s="303"/>
      <c r="AX118" s="303"/>
      <c r="AY118" s="303"/>
      <c r="AZ118" s="303"/>
      <c r="BA118" s="303"/>
      <c r="BB118" s="303"/>
      <c r="BC118" s="303"/>
      <c r="BD118" s="303"/>
      <c r="BE118" s="303"/>
      <c r="BF118" s="303"/>
      <c r="BG118" s="303"/>
      <c r="BH118" s="303"/>
      <c r="BI118" s="303"/>
      <c r="BJ118" s="303"/>
      <c r="BK118" s="303"/>
      <c r="BL118" s="303"/>
      <c r="BM118" s="303"/>
      <c r="BN118" s="303"/>
      <c r="BO118" s="303"/>
      <c r="BP118" s="303"/>
      <c r="BQ118" s="303"/>
      <c r="BR118" s="303"/>
      <c r="BS118" s="303"/>
      <c r="BT118" s="303"/>
      <c r="BU118" s="303"/>
      <c r="BV118" s="303"/>
      <c r="BW118" s="303"/>
      <c r="BX118" s="303"/>
      <c r="BY118" s="303"/>
      <c r="BZ118" s="303"/>
      <c r="CA118" s="303"/>
      <c r="CB118" s="303"/>
      <c r="CC118" s="303"/>
      <c r="CD118" s="303"/>
      <c r="CE118" s="303"/>
      <c r="CF118" s="303"/>
      <c r="CG118" s="303"/>
      <c r="CH118" s="303"/>
      <c r="CI118" s="303"/>
      <c r="CJ118" s="303"/>
      <c r="CK118" s="303"/>
      <c r="CL118" s="303"/>
      <c r="CM118" s="303"/>
      <c r="CN118" s="303"/>
      <c r="CO118" s="303"/>
      <c r="CP118" s="303"/>
      <c r="CQ118" s="303"/>
      <c r="CR118" s="303"/>
      <c r="CS118" s="303"/>
      <c r="CT118" s="303"/>
      <c r="CU118" s="303"/>
      <c r="CV118" s="303"/>
      <c r="CW118" s="303"/>
      <c r="CX118" s="303"/>
      <c r="CY118" s="303"/>
      <c r="CZ118" s="303"/>
      <c r="DA118" s="303"/>
      <c r="DB118" s="303"/>
      <c r="DC118" s="303"/>
      <c r="DD118" s="303"/>
      <c r="DE118" s="303"/>
      <c r="DF118" s="303"/>
      <c r="DG118" s="303"/>
      <c r="DH118" s="303"/>
      <c r="DI118" s="303"/>
      <c r="DJ118" s="303"/>
      <c r="DK118" s="303"/>
      <c r="DL118" s="303"/>
      <c r="DM118" s="303"/>
      <c r="DN118" s="303"/>
      <c r="DO118" s="303"/>
      <c r="DP118" s="303"/>
      <c r="DQ118" s="303"/>
      <c r="DR118" s="303"/>
      <c r="DS118" s="303"/>
      <c r="DT118" s="303"/>
      <c r="DU118" s="303"/>
      <c r="DV118" s="303"/>
      <c r="DW118" s="303"/>
      <c r="DX118" s="303"/>
      <c r="DY118" s="303"/>
      <c r="DZ118" s="303"/>
      <c r="EA118" s="303"/>
      <c r="EB118" s="303"/>
      <c r="EC118" s="303"/>
      <c r="ED118" s="303"/>
      <c r="EE118" s="303"/>
      <c r="EF118" s="303"/>
      <c r="EG118" s="303"/>
      <c r="EH118" s="303"/>
      <c r="EI118" s="303"/>
      <c r="EJ118" s="303"/>
      <c r="EK118" s="303"/>
      <c r="EL118" s="303"/>
      <c r="EM118" s="303"/>
      <c r="EN118" s="303"/>
      <c r="EO118" s="303"/>
      <c r="EP118" s="303"/>
      <c r="EQ118" s="303"/>
      <c r="ER118" s="303"/>
      <c r="ES118" s="303"/>
      <c r="ET118" s="303"/>
      <c r="EU118" s="303"/>
      <c r="EV118" s="303"/>
      <c r="EW118" s="303"/>
      <c r="EX118" s="303"/>
      <c r="EY118" s="303"/>
      <c r="EZ118" s="303"/>
      <c r="FA118" s="303"/>
      <c r="FB118" s="303"/>
      <c r="FC118" s="303"/>
      <c r="FD118" s="303"/>
      <c r="FE118" s="303"/>
      <c r="FF118" s="303"/>
      <c r="FG118" s="303"/>
      <c r="FH118" s="303"/>
      <c r="FI118" s="303"/>
      <c r="FJ118" s="303"/>
      <c r="FK118" s="303"/>
      <c r="FL118" s="303"/>
      <c r="FM118" s="303"/>
      <c r="FN118" s="303"/>
      <c r="FO118" s="303"/>
      <c r="FP118" s="303"/>
      <c r="FQ118" s="303"/>
      <c r="FR118" s="303"/>
      <c r="FS118" s="303"/>
      <c r="FT118" s="303"/>
      <c r="FU118" s="303"/>
      <c r="FV118" s="303"/>
      <c r="FW118" s="303"/>
      <c r="FX118" s="303"/>
      <c r="FY118" s="303"/>
      <c r="FZ118" s="303"/>
      <c r="GA118" s="303"/>
      <c r="GB118" s="303"/>
      <c r="GC118" s="303"/>
      <c r="GD118" s="303"/>
      <c r="GE118" s="303"/>
      <c r="GF118" s="303"/>
      <c r="GG118" s="303"/>
      <c r="GH118" s="303"/>
      <c r="GI118" s="303"/>
      <c r="GJ118" s="303"/>
      <c r="GK118" s="303"/>
      <c r="GL118" s="303"/>
      <c r="GM118" s="303"/>
      <c r="GN118" s="303"/>
      <c r="GO118" s="303"/>
      <c r="GP118" s="303"/>
      <c r="GQ118" s="303"/>
      <c r="GR118" s="303"/>
      <c r="GS118" s="303"/>
      <c r="GT118" s="303"/>
      <c r="GU118" s="303"/>
      <c r="GV118" s="303"/>
      <c r="GW118" s="303"/>
      <c r="GX118" s="303"/>
      <c r="GY118" s="303"/>
      <c r="GZ118" s="303"/>
      <c r="HA118" s="303"/>
      <c r="HB118" s="303"/>
      <c r="HC118" s="303"/>
      <c r="HD118" s="303"/>
      <c r="HE118" s="303"/>
      <c r="HF118" s="303"/>
      <c r="HG118" s="303"/>
      <c r="HH118" s="303"/>
      <c r="HI118" s="303"/>
      <c r="HJ118" s="303"/>
      <c r="HK118" s="303"/>
      <c r="HL118" s="303"/>
      <c r="HM118" s="303"/>
      <c r="HN118" s="303"/>
      <c r="HO118" s="303"/>
      <c r="HP118" s="303"/>
      <c r="HQ118" s="303"/>
      <c r="HR118" s="303"/>
      <c r="HS118" s="303"/>
      <c r="HT118" s="303"/>
      <c r="HU118" s="303"/>
      <c r="HV118" s="303"/>
      <c r="HW118" s="303"/>
      <c r="HX118" s="303"/>
      <c r="HY118" s="303"/>
      <c r="HZ118" s="303"/>
      <c r="IA118" s="303"/>
      <c r="IB118" s="303"/>
      <c r="IC118" s="303"/>
      <c r="ID118" s="303"/>
      <c r="IE118" s="303"/>
      <c r="IF118" s="303"/>
      <c r="IG118" s="303"/>
      <c r="IH118" s="303"/>
      <c r="II118" s="303"/>
      <c r="IJ118" s="303"/>
      <c r="IK118" s="303"/>
      <c r="IL118" s="303"/>
      <c r="IM118" s="303"/>
      <c r="IN118" s="303"/>
      <c r="IO118" s="303"/>
      <c r="IP118" s="303"/>
      <c r="IQ118" s="303"/>
      <c r="IR118" s="303"/>
      <c r="IS118" s="303"/>
      <c r="IT118" s="303"/>
      <c r="IU118" s="303"/>
      <c r="IV118" s="303"/>
    </row>
    <row r="119" spans="1:256" ht="31.5" customHeight="1">
      <c r="A119" s="715"/>
      <c r="B119" s="715"/>
      <c r="C119" s="715"/>
      <c r="D119" s="715"/>
      <c r="E119" s="715"/>
      <c r="F119" s="715"/>
      <c r="G119" s="274"/>
      <c r="H119" s="275"/>
      <c r="I119" s="274"/>
      <c r="J119" s="274"/>
      <c r="K119" s="274"/>
      <c r="L119" s="274"/>
      <c r="M119" s="274"/>
      <c r="N119" s="274"/>
      <c r="O119" s="274"/>
      <c r="P119" s="274"/>
      <c r="Q119" s="274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3"/>
      <c r="AL119" s="303"/>
      <c r="AM119" s="303"/>
      <c r="AN119" s="303"/>
      <c r="AO119" s="303"/>
      <c r="AP119" s="303"/>
      <c r="AQ119" s="303"/>
      <c r="AR119" s="303"/>
      <c r="AS119" s="303"/>
      <c r="AT119" s="303"/>
      <c r="AU119" s="303"/>
      <c r="AV119" s="303"/>
      <c r="AW119" s="303"/>
      <c r="AX119" s="303"/>
      <c r="AY119" s="303"/>
      <c r="AZ119" s="303"/>
      <c r="BA119" s="303"/>
      <c r="BB119" s="303"/>
      <c r="BC119" s="303"/>
      <c r="BD119" s="303"/>
      <c r="BE119" s="303"/>
      <c r="BF119" s="303"/>
      <c r="BG119" s="303"/>
      <c r="BH119" s="303"/>
      <c r="BI119" s="303"/>
      <c r="BJ119" s="303"/>
      <c r="BK119" s="303"/>
      <c r="BL119" s="303"/>
      <c r="BM119" s="303"/>
      <c r="BN119" s="303"/>
      <c r="BO119" s="303"/>
      <c r="BP119" s="303"/>
      <c r="BQ119" s="303"/>
      <c r="BR119" s="303"/>
      <c r="BS119" s="303"/>
      <c r="BT119" s="303"/>
      <c r="BU119" s="303"/>
      <c r="BV119" s="303"/>
      <c r="BW119" s="303"/>
      <c r="BX119" s="303"/>
      <c r="BY119" s="303"/>
      <c r="BZ119" s="303"/>
      <c r="CA119" s="303"/>
      <c r="CB119" s="303"/>
      <c r="CC119" s="303"/>
      <c r="CD119" s="303"/>
      <c r="CE119" s="303"/>
      <c r="CF119" s="303"/>
      <c r="CG119" s="303"/>
      <c r="CH119" s="303"/>
      <c r="CI119" s="303"/>
      <c r="CJ119" s="303"/>
      <c r="CK119" s="303"/>
      <c r="CL119" s="303"/>
      <c r="CM119" s="303"/>
      <c r="CN119" s="303"/>
      <c r="CO119" s="303"/>
      <c r="CP119" s="303"/>
      <c r="CQ119" s="303"/>
      <c r="CR119" s="303"/>
      <c r="CS119" s="303"/>
      <c r="CT119" s="303"/>
      <c r="CU119" s="303"/>
      <c r="CV119" s="303"/>
      <c r="CW119" s="303"/>
      <c r="CX119" s="303"/>
      <c r="CY119" s="303"/>
      <c r="CZ119" s="303"/>
      <c r="DA119" s="303"/>
      <c r="DB119" s="303"/>
      <c r="DC119" s="303"/>
      <c r="DD119" s="303"/>
      <c r="DE119" s="303"/>
      <c r="DF119" s="303"/>
      <c r="DG119" s="303"/>
      <c r="DH119" s="303"/>
      <c r="DI119" s="303"/>
      <c r="DJ119" s="303"/>
      <c r="DK119" s="303"/>
      <c r="DL119" s="303"/>
      <c r="DM119" s="303"/>
      <c r="DN119" s="303"/>
      <c r="DO119" s="303"/>
      <c r="DP119" s="303"/>
      <c r="DQ119" s="303"/>
      <c r="DR119" s="303"/>
      <c r="DS119" s="303"/>
      <c r="DT119" s="303"/>
      <c r="DU119" s="303"/>
      <c r="DV119" s="303"/>
      <c r="DW119" s="303"/>
      <c r="DX119" s="303"/>
      <c r="DY119" s="303"/>
      <c r="DZ119" s="303"/>
      <c r="EA119" s="303"/>
      <c r="EB119" s="303"/>
      <c r="EC119" s="303"/>
      <c r="ED119" s="303"/>
      <c r="EE119" s="303"/>
      <c r="EF119" s="303"/>
      <c r="EG119" s="303"/>
      <c r="EH119" s="303"/>
      <c r="EI119" s="303"/>
      <c r="EJ119" s="303"/>
      <c r="EK119" s="303"/>
      <c r="EL119" s="303"/>
      <c r="EM119" s="303"/>
      <c r="EN119" s="303"/>
      <c r="EO119" s="303"/>
      <c r="EP119" s="303"/>
      <c r="EQ119" s="303"/>
      <c r="ER119" s="303"/>
      <c r="ES119" s="303"/>
      <c r="ET119" s="303"/>
      <c r="EU119" s="303"/>
      <c r="EV119" s="303"/>
      <c r="EW119" s="303"/>
      <c r="EX119" s="303"/>
      <c r="EY119" s="303"/>
      <c r="EZ119" s="303"/>
      <c r="FA119" s="303"/>
      <c r="FB119" s="303"/>
      <c r="FC119" s="303"/>
      <c r="FD119" s="303"/>
      <c r="FE119" s="303"/>
      <c r="FF119" s="303"/>
      <c r="FG119" s="303"/>
      <c r="FH119" s="303"/>
      <c r="FI119" s="303"/>
      <c r="FJ119" s="303"/>
      <c r="FK119" s="303"/>
      <c r="FL119" s="303"/>
      <c r="FM119" s="303"/>
      <c r="FN119" s="303"/>
      <c r="FO119" s="303"/>
      <c r="FP119" s="303"/>
      <c r="FQ119" s="303"/>
      <c r="FR119" s="303"/>
      <c r="FS119" s="303"/>
      <c r="FT119" s="303"/>
      <c r="FU119" s="303"/>
      <c r="FV119" s="303"/>
      <c r="FW119" s="303"/>
      <c r="FX119" s="303"/>
      <c r="FY119" s="303"/>
      <c r="FZ119" s="303"/>
      <c r="GA119" s="303"/>
      <c r="GB119" s="303"/>
      <c r="GC119" s="303"/>
      <c r="GD119" s="303"/>
      <c r="GE119" s="303"/>
      <c r="GF119" s="303"/>
      <c r="GG119" s="303"/>
      <c r="GH119" s="303"/>
      <c r="GI119" s="303"/>
      <c r="GJ119" s="303"/>
      <c r="GK119" s="303"/>
      <c r="GL119" s="303"/>
      <c r="GM119" s="303"/>
      <c r="GN119" s="303"/>
      <c r="GO119" s="303"/>
      <c r="GP119" s="303"/>
      <c r="GQ119" s="303"/>
      <c r="GR119" s="303"/>
      <c r="GS119" s="303"/>
      <c r="GT119" s="303"/>
      <c r="GU119" s="303"/>
      <c r="GV119" s="303"/>
      <c r="GW119" s="303"/>
      <c r="GX119" s="303"/>
      <c r="GY119" s="303"/>
      <c r="GZ119" s="303"/>
      <c r="HA119" s="303"/>
      <c r="HB119" s="303"/>
      <c r="HC119" s="303"/>
      <c r="HD119" s="303"/>
      <c r="HE119" s="303"/>
      <c r="HF119" s="303"/>
      <c r="HG119" s="303"/>
      <c r="HH119" s="303"/>
      <c r="HI119" s="303"/>
      <c r="HJ119" s="303"/>
      <c r="HK119" s="303"/>
      <c r="HL119" s="303"/>
      <c r="HM119" s="303"/>
      <c r="HN119" s="303"/>
      <c r="HO119" s="303"/>
      <c r="HP119" s="303"/>
      <c r="HQ119" s="303"/>
      <c r="HR119" s="303"/>
      <c r="HS119" s="303"/>
      <c r="HT119" s="303"/>
      <c r="HU119" s="303"/>
      <c r="HV119" s="303"/>
      <c r="HW119" s="303"/>
      <c r="HX119" s="303"/>
      <c r="HY119" s="303"/>
      <c r="HZ119" s="303"/>
      <c r="IA119" s="303"/>
      <c r="IB119" s="303"/>
      <c r="IC119" s="303"/>
      <c r="ID119" s="303"/>
      <c r="IE119" s="303"/>
      <c r="IF119" s="303"/>
      <c r="IG119" s="303"/>
      <c r="IH119" s="303"/>
      <c r="II119" s="303"/>
      <c r="IJ119" s="303"/>
      <c r="IK119" s="303"/>
      <c r="IL119" s="303"/>
      <c r="IM119" s="303"/>
      <c r="IN119" s="303"/>
      <c r="IO119" s="303"/>
      <c r="IP119" s="303"/>
      <c r="IQ119" s="303"/>
      <c r="IR119" s="303"/>
      <c r="IS119" s="303"/>
      <c r="IT119" s="303"/>
      <c r="IU119" s="303"/>
      <c r="IV119" s="303"/>
    </row>
    <row r="120" spans="1:45" ht="27.75" customHeight="1">
      <c r="A120" s="3"/>
      <c r="B120" s="290" t="str">
        <f>B4</f>
        <v>на 2021 год</v>
      </c>
      <c r="C120" s="49"/>
      <c r="D120" s="48"/>
      <c r="E120" s="50"/>
      <c r="F120" s="50"/>
      <c r="G120" s="50"/>
      <c r="H120" s="259"/>
      <c r="I120" s="49"/>
      <c r="J120" s="50"/>
      <c r="K120" s="50"/>
      <c r="L120" s="50"/>
      <c r="M120" s="50"/>
      <c r="N120" s="50"/>
      <c r="O120" s="50"/>
      <c r="P120" s="50"/>
      <c r="Q120" s="50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</row>
    <row r="121" spans="1:45" ht="18.75">
      <c r="A121" s="3"/>
      <c r="B121" s="4"/>
      <c r="C121" s="49"/>
      <c r="D121" s="48"/>
      <c r="E121" s="50"/>
      <c r="F121" s="50"/>
      <c r="G121" s="50"/>
      <c r="H121" s="259"/>
      <c r="I121" s="49"/>
      <c r="J121" s="50"/>
      <c r="K121" s="50"/>
      <c r="L121" s="50"/>
      <c r="M121" s="50"/>
      <c r="N121" s="50"/>
      <c r="O121" s="50"/>
      <c r="P121" s="50"/>
      <c r="Q121" s="50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</row>
    <row r="122" spans="1:45" ht="18.75">
      <c r="A122" s="51" t="s">
        <v>107</v>
      </c>
      <c r="B122" s="52" t="s">
        <v>108</v>
      </c>
      <c r="C122" s="53" t="s">
        <v>173</v>
      </c>
      <c r="D122" s="6" t="s">
        <v>150</v>
      </c>
      <c r="E122" s="54" t="s">
        <v>111</v>
      </c>
      <c r="F122" s="54"/>
      <c r="G122" s="54"/>
      <c r="H122" s="266"/>
      <c r="I122" s="55"/>
      <c r="J122" s="56"/>
      <c r="K122" s="54"/>
      <c r="L122" s="54"/>
      <c r="M122" s="54"/>
      <c r="N122" s="54"/>
      <c r="O122" s="54"/>
      <c r="P122" s="54"/>
      <c r="Q122" s="57" t="s">
        <v>165</v>
      </c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</row>
    <row r="123" spans="1:45" ht="18.75">
      <c r="A123" s="58" t="s">
        <v>109</v>
      </c>
      <c r="B123" s="59"/>
      <c r="C123" s="60" t="s">
        <v>149</v>
      </c>
      <c r="D123" s="61" t="s">
        <v>151</v>
      </c>
      <c r="E123" s="50"/>
      <c r="F123" s="57"/>
      <c r="G123" s="50"/>
      <c r="H123" s="267"/>
      <c r="I123" s="49"/>
      <c r="J123" s="62"/>
      <c r="K123" s="50"/>
      <c r="L123" s="57"/>
      <c r="M123" s="50"/>
      <c r="N123" s="57"/>
      <c r="O123" s="50"/>
      <c r="P123" s="57"/>
      <c r="Q123" s="63" t="s">
        <v>166</v>
      </c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</row>
    <row r="124" spans="1:45" ht="37.5">
      <c r="A124" s="58"/>
      <c r="B124" s="59"/>
      <c r="C124" s="64" t="s">
        <v>152</v>
      </c>
      <c r="D124" s="61" t="s">
        <v>152</v>
      </c>
      <c r="E124" s="22" t="s">
        <v>153</v>
      </c>
      <c r="F124" s="21" t="s">
        <v>154</v>
      </c>
      <c r="G124" s="20" t="s">
        <v>155</v>
      </c>
      <c r="H124" s="262" t="s">
        <v>156</v>
      </c>
      <c r="I124" s="66" t="s">
        <v>157</v>
      </c>
      <c r="J124" s="67" t="s">
        <v>158</v>
      </c>
      <c r="K124" s="21" t="s">
        <v>159</v>
      </c>
      <c r="L124" s="20" t="s">
        <v>160</v>
      </c>
      <c r="M124" s="21" t="s">
        <v>161</v>
      </c>
      <c r="N124" s="20" t="s">
        <v>162</v>
      </c>
      <c r="O124" s="21" t="s">
        <v>163</v>
      </c>
      <c r="P124" s="20" t="s">
        <v>164</v>
      </c>
      <c r="Q124" s="63" t="s">
        <v>149</v>
      </c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</row>
    <row r="125" spans="1:45" ht="18.75">
      <c r="A125" s="58"/>
      <c r="B125" s="59"/>
      <c r="C125" s="68"/>
      <c r="D125" s="69"/>
      <c r="E125" s="22" t="s">
        <v>181</v>
      </c>
      <c r="F125" s="21" t="s">
        <v>181</v>
      </c>
      <c r="G125" s="20" t="s">
        <v>181</v>
      </c>
      <c r="H125" s="262" t="s">
        <v>182</v>
      </c>
      <c r="I125" s="65" t="s">
        <v>182</v>
      </c>
      <c r="J125" s="70" t="s">
        <v>182</v>
      </c>
      <c r="K125" s="22" t="s">
        <v>182</v>
      </c>
      <c r="L125" s="22" t="s">
        <v>182</v>
      </c>
      <c r="M125" s="22" t="s">
        <v>182</v>
      </c>
      <c r="N125" s="22" t="s">
        <v>182</v>
      </c>
      <c r="O125" s="22" t="s">
        <v>182</v>
      </c>
      <c r="P125" s="22" t="s">
        <v>182</v>
      </c>
      <c r="Q125" s="6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</row>
    <row r="126" spans="1:45" ht="18.75">
      <c r="A126" s="30"/>
      <c r="B126" s="71"/>
      <c r="C126" s="68"/>
      <c r="D126" s="72"/>
      <c r="E126" s="50"/>
      <c r="F126" s="73"/>
      <c r="G126" s="50"/>
      <c r="H126" s="268"/>
      <c r="I126" s="49"/>
      <c r="J126" s="74"/>
      <c r="K126" s="50"/>
      <c r="L126" s="73"/>
      <c r="M126" s="50"/>
      <c r="N126" s="73"/>
      <c r="O126" s="50"/>
      <c r="P126" s="73"/>
      <c r="Q126" s="75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</row>
    <row r="127" spans="1:45" ht="18.75">
      <c r="A127" s="76"/>
      <c r="B127" s="77" t="s">
        <v>110</v>
      </c>
      <c r="C127" s="78">
        <f>C129+C138+C140+C144+C151+C156+C163+C166+C168+C173+C177+C179+C183</f>
        <v>0</v>
      </c>
      <c r="D127" s="79">
        <f>SUM(E127:P127)</f>
        <v>82941</v>
      </c>
      <c r="E127" s="233">
        <f aca="true" t="shared" si="31" ref="E127:Q127">E129+E138+E140+E144+E151+E156+E163+E166+E168+E173+E177+E179+E183</f>
        <v>0</v>
      </c>
      <c r="F127" s="233">
        <f t="shared" si="31"/>
        <v>0</v>
      </c>
      <c r="G127" s="233">
        <f t="shared" si="31"/>
        <v>82941</v>
      </c>
      <c r="H127" s="233">
        <f t="shared" si="31"/>
        <v>0</v>
      </c>
      <c r="I127" s="233">
        <f t="shared" si="31"/>
        <v>0</v>
      </c>
      <c r="J127" s="233">
        <f t="shared" si="31"/>
        <v>0</v>
      </c>
      <c r="K127" s="233">
        <f t="shared" si="31"/>
        <v>0</v>
      </c>
      <c r="L127" s="233">
        <f t="shared" si="31"/>
        <v>0</v>
      </c>
      <c r="M127" s="233">
        <f t="shared" si="31"/>
        <v>0</v>
      </c>
      <c r="N127" s="233">
        <f t="shared" si="31"/>
        <v>0</v>
      </c>
      <c r="O127" s="233">
        <f t="shared" si="31"/>
        <v>0</v>
      </c>
      <c r="P127" s="233">
        <f t="shared" si="31"/>
        <v>0</v>
      </c>
      <c r="Q127" s="33">
        <f t="shared" si="31"/>
        <v>82941</v>
      </c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</row>
    <row r="128" spans="1:45" ht="18.75">
      <c r="A128" s="80"/>
      <c r="B128" s="81" t="s">
        <v>111</v>
      </c>
      <c r="C128" s="82"/>
      <c r="D128" s="33">
        <f>SUM(E128:P128)</f>
        <v>0</v>
      </c>
      <c r="E128" s="82"/>
      <c r="F128" s="82"/>
      <c r="G128" s="82"/>
      <c r="H128" s="269"/>
      <c r="I128" s="82"/>
      <c r="J128" s="82"/>
      <c r="K128" s="82"/>
      <c r="L128" s="82"/>
      <c r="M128" s="82"/>
      <c r="N128" s="82"/>
      <c r="O128" s="82"/>
      <c r="P128" s="82"/>
      <c r="Q128" s="82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</row>
    <row r="129" spans="1:17" s="283" customFormat="1" ht="19.5" thickBot="1">
      <c r="A129" s="83" t="s">
        <v>112</v>
      </c>
      <c r="B129" s="84" t="s">
        <v>113</v>
      </c>
      <c r="C129" s="85">
        <f>SUM(C130:C137)</f>
        <v>0</v>
      </c>
      <c r="D129" s="33">
        <f>SUM(E129:P129)</f>
        <v>18112.5</v>
      </c>
      <c r="E129" s="85">
        <f aca="true" t="shared" si="32" ref="E129:L129">SUM(E130:E137)</f>
        <v>0</v>
      </c>
      <c r="F129" s="85">
        <f t="shared" si="32"/>
        <v>0</v>
      </c>
      <c r="G129" s="85">
        <f t="shared" si="32"/>
        <v>18112.5</v>
      </c>
      <c r="H129" s="85">
        <f t="shared" si="32"/>
        <v>0</v>
      </c>
      <c r="I129" s="85">
        <f t="shared" si="32"/>
        <v>0</v>
      </c>
      <c r="J129" s="85">
        <f t="shared" si="32"/>
        <v>0</v>
      </c>
      <c r="K129" s="85">
        <f t="shared" si="32"/>
        <v>0</v>
      </c>
      <c r="L129" s="85">
        <f t="shared" si="32"/>
        <v>0</v>
      </c>
      <c r="M129" s="85">
        <f>SUM(M130:M137)</f>
        <v>0</v>
      </c>
      <c r="N129" s="85">
        <f>SUM(N130:N137)</f>
        <v>0</v>
      </c>
      <c r="O129" s="85">
        <f>SUM(O130:O137)</f>
        <v>0</v>
      </c>
      <c r="P129" s="85">
        <f>SUM(P130:P137)</f>
        <v>0</v>
      </c>
      <c r="Q129" s="33">
        <f>Q130+Q131+Q132+Q133+Q134+Q135+Q136+Q137</f>
        <v>18112.5</v>
      </c>
    </row>
    <row r="130" spans="1:45" ht="39" customHeight="1">
      <c r="A130" s="86" t="s">
        <v>114</v>
      </c>
      <c r="B130" s="87" t="s">
        <v>56</v>
      </c>
      <c r="C130" s="314"/>
      <c r="D130" s="33">
        <f aca="true" t="shared" si="33" ref="D130:D183">SUM(E130:P130)</f>
        <v>1158</v>
      </c>
      <c r="E130" s="1"/>
      <c r="F130" s="1"/>
      <c r="G130" s="1">
        <v>1158</v>
      </c>
      <c r="H130" s="1"/>
      <c r="I130" s="1"/>
      <c r="J130" s="1"/>
      <c r="K130" s="1"/>
      <c r="L130" s="1"/>
      <c r="M130" s="1"/>
      <c r="N130" s="1"/>
      <c r="O130" s="1"/>
      <c r="P130" s="1"/>
      <c r="Q130" s="33">
        <f aca="true" t="shared" si="34" ref="Q130:Q183">C130+D130</f>
        <v>1158</v>
      </c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</row>
    <row r="131" spans="1:45" ht="52.5" customHeight="1">
      <c r="A131" s="86" t="s">
        <v>172</v>
      </c>
      <c r="B131" s="88" t="s">
        <v>86</v>
      </c>
      <c r="C131" s="1"/>
      <c r="D131" s="33">
        <f t="shared" si="33"/>
        <v>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33">
        <f t="shared" si="34"/>
        <v>0</v>
      </c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</row>
    <row r="132" spans="1:45" ht="78.75" customHeight="1">
      <c r="A132" s="86" t="s">
        <v>115</v>
      </c>
      <c r="B132" s="88" t="s">
        <v>94</v>
      </c>
      <c r="C132" s="1"/>
      <c r="D132" s="33">
        <f t="shared" si="33"/>
        <v>11765</v>
      </c>
      <c r="E132" s="1"/>
      <c r="F132" s="1"/>
      <c r="G132" s="1">
        <v>11765</v>
      </c>
      <c r="H132" s="1"/>
      <c r="I132" s="342"/>
      <c r="J132" s="1"/>
      <c r="K132" s="1"/>
      <c r="L132" s="1"/>
      <c r="M132" s="1"/>
      <c r="N132" s="1"/>
      <c r="O132" s="1"/>
      <c r="P132" s="1"/>
      <c r="Q132" s="33">
        <f t="shared" si="34"/>
        <v>11765</v>
      </c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</row>
    <row r="133" spans="1:45" ht="27" customHeight="1">
      <c r="A133" s="191" t="s">
        <v>273</v>
      </c>
      <c r="B133" s="88" t="s">
        <v>274</v>
      </c>
      <c r="C133" s="1"/>
      <c r="D133" s="33">
        <f t="shared" si="33"/>
        <v>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3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</row>
    <row r="134" spans="1:45" ht="56.25">
      <c r="A134" s="86" t="s">
        <v>176</v>
      </c>
      <c r="B134" s="88" t="s">
        <v>177</v>
      </c>
      <c r="C134" s="1"/>
      <c r="D134" s="33">
        <f t="shared" si="33"/>
        <v>209.5</v>
      </c>
      <c r="E134" s="1"/>
      <c r="F134" s="1"/>
      <c r="G134" s="1">
        <v>209.5</v>
      </c>
      <c r="H134" s="1"/>
      <c r="I134" s="1"/>
      <c r="J134" s="1"/>
      <c r="K134" s="1"/>
      <c r="L134" s="1"/>
      <c r="M134" s="1"/>
      <c r="N134" s="1"/>
      <c r="O134" s="1"/>
      <c r="P134" s="1"/>
      <c r="Q134" s="33">
        <f>C134+D134</f>
        <v>209.5</v>
      </c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</row>
    <row r="135" spans="1:45" ht="18.75">
      <c r="A135" s="91" t="s">
        <v>20</v>
      </c>
      <c r="B135" s="88" t="s">
        <v>234</v>
      </c>
      <c r="C135" s="1"/>
      <c r="D135" s="33">
        <f t="shared" si="33"/>
        <v>0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33">
        <f>C135+D135</f>
        <v>0</v>
      </c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</row>
    <row r="136" spans="1:45" ht="18.75">
      <c r="A136" s="86" t="s">
        <v>174</v>
      </c>
      <c r="B136" s="88" t="s">
        <v>116</v>
      </c>
      <c r="C136" s="1"/>
      <c r="D136" s="33">
        <f t="shared" si="33"/>
        <v>197</v>
      </c>
      <c r="E136" s="1"/>
      <c r="F136" s="1"/>
      <c r="G136" s="1">
        <v>197</v>
      </c>
      <c r="H136" s="1"/>
      <c r="I136" s="1"/>
      <c r="J136" s="1"/>
      <c r="K136" s="1"/>
      <c r="L136" s="1"/>
      <c r="M136" s="1"/>
      <c r="N136" s="1"/>
      <c r="O136" s="1"/>
      <c r="P136" s="1"/>
      <c r="Q136" s="33">
        <f t="shared" si="34"/>
        <v>197</v>
      </c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</row>
    <row r="137" spans="1:45" s="304" customFormat="1" ht="18.75">
      <c r="A137" s="86" t="s">
        <v>175</v>
      </c>
      <c r="B137" s="88" t="s">
        <v>117</v>
      </c>
      <c r="C137" s="1"/>
      <c r="D137" s="33">
        <f t="shared" si="33"/>
        <v>4783</v>
      </c>
      <c r="E137" s="1"/>
      <c r="F137" s="1"/>
      <c r="G137" s="1">
        <v>4783</v>
      </c>
      <c r="H137" s="1"/>
      <c r="I137" s="1"/>
      <c r="J137" s="1"/>
      <c r="K137" s="1"/>
      <c r="L137" s="1"/>
      <c r="M137" s="1"/>
      <c r="N137" s="1"/>
      <c r="O137" s="1"/>
      <c r="P137" s="1"/>
      <c r="Q137" s="33">
        <f>C137+D137</f>
        <v>4783</v>
      </c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</row>
    <row r="138" spans="1:45" s="287" customFormat="1" ht="18.75">
      <c r="A138" s="83" t="s">
        <v>167</v>
      </c>
      <c r="B138" s="89" t="s">
        <v>168</v>
      </c>
      <c r="C138" s="85">
        <f>C139</f>
        <v>0</v>
      </c>
      <c r="D138" s="677">
        <f t="shared" si="33"/>
        <v>888.2</v>
      </c>
      <c r="E138" s="85">
        <f>E139</f>
        <v>0</v>
      </c>
      <c r="F138" s="85">
        <f aca="true" t="shared" si="35" ref="F138:L138">F139</f>
        <v>0</v>
      </c>
      <c r="G138" s="85">
        <f t="shared" si="35"/>
        <v>888.2</v>
      </c>
      <c r="H138" s="85">
        <f t="shared" si="35"/>
        <v>0</v>
      </c>
      <c r="I138" s="85">
        <f t="shared" si="35"/>
        <v>0</v>
      </c>
      <c r="J138" s="85">
        <f t="shared" si="35"/>
        <v>0</v>
      </c>
      <c r="K138" s="85">
        <f t="shared" si="35"/>
        <v>0</v>
      </c>
      <c r="L138" s="85">
        <f t="shared" si="35"/>
        <v>0</v>
      </c>
      <c r="M138" s="85">
        <f>M139</f>
        <v>0</v>
      </c>
      <c r="N138" s="85">
        <f>N139</f>
        <v>0</v>
      </c>
      <c r="O138" s="85">
        <f>O139</f>
        <v>0</v>
      </c>
      <c r="P138" s="85">
        <f>P139</f>
        <v>0</v>
      </c>
      <c r="Q138" s="33">
        <f>Q139</f>
        <v>888.2</v>
      </c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</row>
    <row r="139" spans="1:17" s="305" customFormat="1" ht="18.75">
      <c r="A139" s="688" t="s">
        <v>169</v>
      </c>
      <c r="B139" s="689" t="s">
        <v>171</v>
      </c>
      <c r="C139" s="1"/>
      <c r="D139" s="677">
        <f>SUM(E139:P139)</f>
        <v>888.2</v>
      </c>
      <c r="E139" s="184"/>
      <c r="F139" s="184"/>
      <c r="G139" s="184">
        <v>888.2</v>
      </c>
      <c r="H139" s="184"/>
      <c r="I139" s="184"/>
      <c r="J139" s="184"/>
      <c r="K139" s="184"/>
      <c r="L139" s="184"/>
      <c r="M139" s="184"/>
      <c r="N139" s="184"/>
      <c r="O139" s="184"/>
      <c r="P139" s="184"/>
      <c r="Q139" s="677">
        <f>C139+D139</f>
        <v>888.2</v>
      </c>
    </row>
    <row r="140" spans="1:45" ht="37.5">
      <c r="A140" s="83" t="s">
        <v>118</v>
      </c>
      <c r="B140" s="89" t="s">
        <v>119</v>
      </c>
      <c r="C140" s="85">
        <f>SUM(C141:C143)</f>
        <v>0</v>
      </c>
      <c r="D140" s="677">
        <f t="shared" si="33"/>
        <v>1950</v>
      </c>
      <c r="E140" s="85">
        <f>SUM(E141:E143)</f>
        <v>0</v>
      </c>
      <c r="F140" s="85">
        <f aca="true" t="shared" si="36" ref="F140:L140">SUM(F141:F143)</f>
        <v>0</v>
      </c>
      <c r="G140" s="85">
        <f t="shared" si="36"/>
        <v>1950</v>
      </c>
      <c r="H140" s="85">
        <f t="shared" si="36"/>
        <v>0</v>
      </c>
      <c r="I140" s="85">
        <f t="shared" si="36"/>
        <v>0</v>
      </c>
      <c r="J140" s="85">
        <f t="shared" si="36"/>
        <v>0</v>
      </c>
      <c r="K140" s="85">
        <f t="shared" si="36"/>
        <v>0</v>
      </c>
      <c r="L140" s="85">
        <f t="shared" si="36"/>
        <v>0</v>
      </c>
      <c r="M140" s="85">
        <f>SUM(M141:M143)</f>
        <v>0</v>
      </c>
      <c r="N140" s="85">
        <f>SUM(N141:N143)</f>
        <v>0</v>
      </c>
      <c r="O140" s="85">
        <f>SUM(O141:O143)</f>
        <v>0</v>
      </c>
      <c r="P140" s="85">
        <f>SUM(P141:P143)</f>
        <v>0</v>
      </c>
      <c r="Q140" s="33">
        <f>Q141+Q142+Q143</f>
        <v>1950</v>
      </c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</row>
    <row r="141" spans="1:45" ht="65.25" customHeight="1">
      <c r="A141" s="86" t="s">
        <v>120</v>
      </c>
      <c r="B141" s="88" t="s">
        <v>237</v>
      </c>
      <c r="C141" s="1"/>
      <c r="D141" s="33">
        <f t="shared" si="33"/>
        <v>750</v>
      </c>
      <c r="E141" s="1"/>
      <c r="F141" s="1"/>
      <c r="G141" s="1">
        <v>750</v>
      </c>
      <c r="H141" s="1"/>
      <c r="I141" s="1"/>
      <c r="J141" s="1"/>
      <c r="K141" s="1"/>
      <c r="L141" s="1"/>
      <c r="M141" s="1"/>
      <c r="N141" s="1"/>
      <c r="O141" s="1"/>
      <c r="P141" s="1"/>
      <c r="Q141" s="33">
        <f>C141+D141</f>
        <v>750</v>
      </c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</row>
    <row r="142" spans="1:45" ht="18.75">
      <c r="A142" s="86" t="s">
        <v>121</v>
      </c>
      <c r="B142" s="88" t="s">
        <v>84</v>
      </c>
      <c r="C142" s="1"/>
      <c r="D142" s="33">
        <f t="shared" si="33"/>
        <v>680</v>
      </c>
      <c r="E142" s="1"/>
      <c r="F142" s="1"/>
      <c r="G142" s="1">
        <v>680</v>
      </c>
      <c r="H142" s="1"/>
      <c r="I142" s="1"/>
      <c r="J142" s="1"/>
      <c r="K142" s="1"/>
      <c r="L142" s="1"/>
      <c r="M142" s="1"/>
      <c r="N142" s="1"/>
      <c r="O142" s="1"/>
      <c r="P142" s="1"/>
      <c r="Q142" s="33">
        <f t="shared" si="34"/>
        <v>680</v>
      </c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</row>
    <row r="143" spans="1:45" s="304" customFormat="1" ht="37.5">
      <c r="A143" s="86" t="s">
        <v>77</v>
      </c>
      <c r="B143" s="88" t="s">
        <v>122</v>
      </c>
      <c r="C143" s="1"/>
      <c r="D143" s="33">
        <f t="shared" si="33"/>
        <v>520</v>
      </c>
      <c r="E143" s="1"/>
      <c r="F143" s="1"/>
      <c r="G143" s="1">
        <v>520</v>
      </c>
      <c r="H143" s="1"/>
      <c r="I143" s="1"/>
      <c r="J143" s="1"/>
      <c r="K143" s="1"/>
      <c r="L143" s="1"/>
      <c r="M143" s="1"/>
      <c r="N143" s="1"/>
      <c r="O143" s="1"/>
      <c r="P143" s="1"/>
      <c r="Q143" s="33">
        <f>C143+D143</f>
        <v>520</v>
      </c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</row>
    <row r="144" spans="1:45" ht="18.75">
      <c r="A144" s="83" t="s">
        <v>123</v>
      </c>
      <c r="B144" s="89" t="s">
        <v>124</v>
      </c>
      <c r="C144" s="85">
        <f>SUM(C145:C150)</f>
        <v>0</v>
      </c>
      <c r="D144" s="33">
        <f t="shared" si="33"/>
        <v>9541.7</v>
      </c>
      <c r="E144" s="85">
        <f>SUM(E145:E150)</f>
        <v>0</v>
      </c>
      <c r="F144" s="85">
        <f aca="true" t="shared" si="37" ref="F144:L144">SUM(F145:F150)</f>
        <v>0</v>
      </c>
      <c r="G144" s="85">
        <f t="shared" si="37"/>
        <v>9541.7</v>
      </c>
      <c r="H144" s="85">
        <f t="shared" si="37"/>
        <v>0</v>
      </c>
      <c r="I144" s="85">
        <f t="shared" si="37"/>
        <v>0</v>
      </c>
      <c r="J144" s="85">
        <f t="shared" si="37"/>
        <v>0</v>
      </c>
      <c r="K144" s="85">
        <f t="shared" si="37"/>
        <v>0</v>
      </c>
      <c r="L144" s="85">
        <f t="shared" si="37"/>
        <v>0</v>
      </c>
      <c r="M144" s="85">
        <f>SUM(M145:M150)</f>
        <v>0</v>
      </c>
      <c r="N144" s="85">
        <f>SUM(N145:N150)</f>
        <v>0</v>
      </c>
      <c r="O144" s="85">
        <f>SUM(O145:O150)</f>
        <v>0</v>
      </c>
      <c r="P144" s="85">
        <f>SUM(P145:P150)</f>
        <v>0</v>
      </c>
      <c r="Q144" s="33">
        <f>Q145+Q146+Q147+Q148+Q149+Q150</f>
        <v>9541.7</v>
      </c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</row>
    <row r="145" spans="1:45" ht="18.75">
      <c r="A145" s="86" t="s">
        <v>179</v>
      </c>
      <c r="B145" s="88" t="s">
        <v>180</v>
      </c>
      <c r="C145" s="1"/>
      <c r="D145" s="33">
        <f>SUM(E145:P145)</f>
        <v>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3">
        <f t="shared" si="34"/>
        <v>0</v>
      </c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</row>
    <row r="146" spans="1:45" ht="18.75">
      <c r="A146" s="86" t="s">
        <v>125</v>
      </c>
      <c r="B146" s="88" t="s">
        <v>126</v>
      </c>
      <c r="C146" s="1"/>
      <c r="D146" s="33">
        <f t="shared" si="33"/>
        <v>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3">
        <f t="shared" si="34"/>
        <v>0</v>
      </c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</row>
    <row r="147" spans="1:45" ht="18.75">
      <c r="A147" s="86" t="s">
        <v>230</v>
      </c>
      <c r="B147" s="88" t="s">
        <v>231</v>
      </c>
      <c r="C147" s="1"/>
      <c r="D147" s="33">
        <f t="shared" si="33"/>
        <v>0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3">
        <f t="shared" si="34"/>
        <v>0</v>
      </c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</row>
    <row r="148" spans="1:45" ht="18.75">
      <c r="A148" s="86" t="s">
        <v>57</v>
      </c>
      <c r="B148" s="88" t="s">
        <v>40</v>
      </c>
      <c r="C148" s="1"/>
      <c r="D148" s="33">
        <f t="shared" si="33"/>
        <v>9541.7</v>
      </c>
      <c r="E148" s="1"/>
      <c r="F148" s="1"/>
      <c r="G148" s="161">
        <v>9541.7</v>
      </c>
      <c r="H148" s="1"/>
      <c r="I148" s="1"/>
      <c r="J148" s="1"/>
      <c r="K148" s="1"/>
      <c r="L148" s="1"/>
      <c r="M148" s="1"/>
      <c r="N148" s="1"/>
      <c r="O148" s="1"/>
      <c r="P148" s="1"/>
      <c r="Q148" s="33">
        <f t="shared" si="34"/>
        <v>9541.7</v>
      </c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</row>
    <row r="149" spans="1:45" ht="18.75">
      <c r="A149" s="86" t="s">
        <v>45</v>
      </c>
      <c r="B149" s="88" t="s">
        <v>41</v>
      </c>
      <c r="C149" s="1"/>
      <c r="D149" s="33">
        <f t="shared" si="33"/>
        <v>0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3">
        <f t="shared" si="34"/>
        <v>0</v>
      </c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</row>
    <row r="150" spans="1:45" s="304" customFormat="1" ht="19.5" customHeight="1">
      <c r="A150" s="86" t="s">
        <v>78</v>
      </c>
      <c r="B150" s="88" t="s">
        <v>127</v>
      </c>
      <c r="C150" s="1"/>
      <c r="D150" s="33">
        <f t="shared" si="33"/>
        <v>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3">
        <f>C150+D150</f>
        <v>0</v>
      </c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</row>
    <row r="151" spans="1:45" ht="18.75">
      <c r="A151" s="83" t="s">
        <v>128</v>
      </c>
      <c r="B151" s="89" t="s">
        <v>129</v>
      </c>
      <c r="C151" s="85">
        <f>SUM(C152:C155)</f>
        <v>0</v>
      </c>
      <c r="D151" s="33">
        <f t="shared" si="33"/>
        <v>16254.9</v>
      </c>
      <c r="E151" s="85">
        <f>SUM(E152:E155)</f>
        <v>0</v>
      </c>
      <c r="F151" s="85">
        <f aca="true" t="shared" si="38" ref="F151:L151">SUM(F152:F155)</f>
        <v>0</v>
      </c>
      <c r="G151" s="85">
        <f t="shared" si="38"/>
        <v>16254.9</v>
      </c>
      <c r="H151" s="85">
        <f t="shared" si="38"/>
        <v>0</v>
      </c>
      <c r="I151" s="85">
        <f t="shared" si="38"/>
        <v>0</v>
      </c>
      <c r="J151" s="85">
        <f t="shared" si="38"/>
        <v>0</v>
      </c>
      <c r="K151" s="85">
        <f t="shared" si="38"/>
        <v>0</v>
      </c>
      <c r="L151" s="85">
        <f t="shared" si="38"/>
        <v>0</v>
      </c>
      <c r="M151" s="85">
        <f>SUM(M152:M155)</f>
        <v>0</v>
      </c>
      <c r="N151" s="85">
        <f>SUM(N152:N155)</f>
        <v>0</v>
      </c>
      <c r="O151" s="85">
        <f>SUM(O152:O155)</f>
        <v>0</v>
      </c>
      <c r="P151" s="85">
        <f>SUM(P152:P155)</f>
        <v>0</v>
      </c>
      <c r="Q151" s="33">
        <f>Q152+Q153+Q154+Q155</f>
        <v>16254.9</v>
      </c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</row>
    <row r="152" spans="1:45" ht="18.75">
      <c r="A152" s="86" t="s">
        <v>130</v>
      </c>
      <c r="B152" s="88" t="s">
        <v>131</v>
      </c>
      <c r="C152" s="1"/>
      <c r="D152" s="33">
        <f t="shared" si="33"/>
        <v>110</v>
      </c>
      <c r="E152" s="1"/>
      <c r="F152" s="1"/>
      <c r="G152" s="1">
        <v>110</v>
      </c>
      <c r="H152" s="1"/>
      <c r="I152" s="1"/>
      <c r="J152" s="1"/>
      <c r="K152" s="1"/>
      <c r="L152" s="1"/>
      <c r="M152" s="1"/>
      <c r="N152" s="1"/>
      <c r="O152" s="1"/>
      <c r="P152" s="1"/>
      <c r="Q152" s="33">
        <f t="shared" si="34"/>
        <v>110</v>
      </c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</row>
    <row r="153" spans="1:45" ht="18.75">
      <c r="A153" s="86" t="s">
        <v>132</v>
      </c>
      <c r="B153" s="88" t="s">
        <v>133</v>
      </c>
      <c r="C153" s="1"/>
      <c r="D153" s="33">
        <f t="shared" si="33"/>
        <v>5360</v>
      </c>
      <c r="E153" s="1"/>
      <c r="F153" s="1"/>
      <c r="G153" s="1">
        <v>5360</v>
      </c>
      <c r="H153" s="1"/>
      <c r="I153" s="1"/>
      <c r="J153" s="1"/>
      <c r="K153" s="1"/>
      <c r="L153" s="1"/>
      <c r="M153" s="1"/>
      <c r="N153" s="1"/>
      <c r="O153" s="1"/>
      <c r="P153" s="1"/>
      <c r="Q153" s="33">
        <f t="shared" si="34"/>
        <v>5360</v>
      </c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</row>
    <row r="154" spans="1:45" ht="18.75">
      <c r="A154" s="86" t="s">
        <v>79</v>
      </c>
      <c r="B154" s="88" t="s">
        <v>80</v>
      </c>
      <c r="C154" s="1"/>
      <c r="D154" s="33">
        <f t="shared" si="33"/>
        <v>4254.9</v>
      </c>
      <c r="E154" s="1"/>
      <c r="F154" s="1"/>
      <c r="G154" s="1">
        <v>4254.9</v>
      </c>
      <c r="H154" s="1"/>
      <c r="I154" s="1"/>
      <c r="J154" s="1"/>
      <c r="K154" s="1"/>
      <c r="L154" s="1"/>
      <c r="M154" s="1"/>
      <c r="N154" s="1"/>
      <c r="O154" s="1"/>
      <c r="P154" s="1"/>
      <c r="Q154" s="33">
        <f t="shared" si="34"/>
        <v>4254.9</v>
      </c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</row>
    <row r="155" spans="1:45" ht="37.5">
      <c r="A155" s="86" t="s">
        <v>49</v>
      </c>
      <c r="B155" s="88" t="s">
        <v>50</v>
      </c>
      <c r="C155" s="1"/>
      <c r="D155" s="33">
        <f>SUM(E155:P155)</f>
        <v>6530</v>
      </c>
      <c r="E155" s="1"/>
      <c r="F155" s="1"/>
      <c r="G155" s="1">
        <v>6530</v>
      </c>
      <c r="H155" s="1"/>
      <c r="I155" s="1"/>
      <c r="J155" s="1"/>
      <c r="K155" s="1"/>
      <c r="L155" s="1"/>
      <c r="M155" s="1"/>
      <c r="N155" s="1"/>
      <c r="O155" s="1"/>
      <c r="P155" s="1"/>
      <c r="Q155" s="33">
        <f>C155+D155</f>
        <v>6530</v>
      </c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</row>
    <row r="156" spans="1:45" s="304" customFormat="1" ht="18.75">
      <c r="A156" s="83" t="s">
        <v>134</v>
      </c>
      <c r="B156" s="89" t="s">
        <v>135</v>
      </c>
      <c r="C156" s="85">
        <f>SUM(C157:C162)</f>
        <v>0</v>
      </c>
      <c r="D156" s="33">
        <f t="shared" si="33"/>
        <v>150</v>
      </c>
      <c r="E156" s="85">
        <f>SUM(E157:E162)</f>
        <v>0</v>
      </c>
      <c r="F156" s="85">
        <f aca="true" t="shared" si="39" ref="F156:L156">SUM(F157:F162)</f>
        <v>0</v>
      </c>
      <c r="G156" s="85">
        <f t="shared" si="39"/>
        <v>150</v>
      </c>
      <c r="H156" s="85">
        <f t="shared" si="39"/>
        <v>0</v>
      </c>
      <c r="I156" s="85">
        <f t="shared" si="39"/>
        <v>0</v>
      </c>
      <c r="J156" s="85">
        <f t="shared" si="39"/>
        <v>0</v>
      </c>
      <c r="K156" s="85">
        <f t="shared" si="39"/>
        <v>0</v>
      </c>
      <c r="L156" s="85">
        <f t="shared" si="39"/>
        <v>0</v>
      </c>
      <c r="M156" s="85">
        <f>SUM(M157:M162)</f>
        <v>0</v>
      </c>
      <c r="N156" s="85">
        <f>SUM(N157:N162)</f>
        <v>0</v>
      </c>
      <c r="O156" s="85">
        <f>SUM(O157:O162)</f>
        <v>0</v>
      </c>
      <c r="P156" s="85">
        <f>SUM(P157:P162)</f>
        <v>0</v>
      </c>
      <c r="Q156" s="33">
        <f>Q157+Q158+Q159+Q160+Q161+Q162</f>
        <v>150</v>
      </c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</row>
    <row r="157" spans="1:45" ht="18.75">
      <c r="A157" s="86" t="s">
        <v>136</v>
      </c>
      <c r="B157" s="88" t="s">
        <v>137</v>
      </c>
      <c r="C157" s="1"/>
      <c r="D157" s="33">
        <f t="shared" si="33"/>
        <v>0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3">
        <f t="shared" si="34"/>
        <v>0</v>
      </c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</row>
    <row r="158" spans="1:45" ht="18.75">
      <c r="A158" s="86" t="s">
        <v>138</v>
      </c>
      <c r="B158" s="88" t="s">
        <v>139</v>
      </c>
      <c r="C158" s="1"/>
      <c r="D158" s="33">
        <f t="shared" si="33"/>
        <v>0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3">
        <f t="shared" si="34"/>
        <v>0</v>
      </c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</row>
    <row r="159" spans="1:45" ht="18.75">
      <c r="A159" s="86" t="s">
        <v>314</v>
      </c>
      <c r="B159" s="88" t="s">
        <v>315</v>
      </c>
      <c r="C159" s="1"/>
      <c r="D159" s="33">
        <f>SUM(E159:P159)</f>
        <v>0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3">
        <f>C159+D159</f>
        <v>0</v>
      </c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</row>
    <row r="160" spans="1:45" ht="37.5">
      <c r="A160" s="86" t="s">
        <v>21</v>
      </c>
      <c r="B160" s="88" t="s">
        <v>235</v>
      </c>
      <c r="C160" s="1"/>
      <c r="D160" s="33">
        <f>SUM(E160:P160)</f>
        <v>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3">
        <f t="shared" si="34"/>
        <v>0</v>
      </c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</row>
    <row r="161" spans="1:45" ht="18.75">
      <c r="A161" s="86" t="s">
        <v>140</v>
      </c>
      <c r="B161" s="88" t="s">
        <v>316</v>
      </c>
      <c r="C161" s="1"/>
      <c r="D161" s="33">
        <f t="shared" si="33"/>
        <v>150</v>
      </c>
      <c r="E161" s="1"/>
      <c r="F161" s="1"/>
      <c r="G161" s="1">
        <v>150</v>
      </c>
      <c r="H161" s="1"/>
      <c r="I161" s="1"/>
      <c r="J161" s="1"/>
      <c r="K161" s="1"/>
      <c r="L161" s="1"/>
      <c r="M161" s="1"/>
      <c r="N161" s="1"/>
      <c r="O161" s="1"/>
      <c r="P161" s="1"/>
      <c r="Q161" s="33">
        <f t="shared" si="34"/>
        <v>150</v>
      </c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</row>
    <row r="162" spans="1:45" s="304" customFormat="1" ht="18.75">
      <c r="A162" s="86" t="s">
        <v>141</v>
      </c>
      <c r="B162" s="88" t="s">
        <v>236</v>
      </c>
      <c r="C162" s="1"/>
      <c r="D162" s="33">
        <f t="shared" si="33"/>
        <v>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3">
        <f t="shared" si="34"/>
        <v>0</v>
      </c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</row>
    <row r="163" spans="1:45" ht="18.75">
      <c r="A163" s="83" t="s">
        <v>142</v>
      </c>
      <c r="B163" s="89" t="s">
        <v>46</v>
      </c>
      <c r="C163" s="85">
        <f>SUM(C164:C165)</f>
        <v>0</v>
      </c>
      <c r="D163" s="33">
        <f t="shared" si="33"/>
        <v>29650</v>
      </c>
      <c r="E163" s="85">
        <f>SUM(E164:E165)</f>
        <v>0</v>
      </c>
      <c r="F163" s="85">
        <f aca="true" t="shared" si="40" ref="F163:L163">SUM(F164:F165)</f>
        <v>0</v>
      </c>
      <c r="G163" s="85">
        <f t="shared" si="40"/>
        <v>29650</v>
      </c>
      <c r="H163" s="85">
        <f t="shared" si="40"/>
        <v>0</v>
      </c>
      <c r="I163" s="85">
        <f t="shared" si="40"/>
        <v>0</v>
      </c>
      <c r="J163" s="85">
        <f t="shared" si="40"/>
        <v>0</v>
      </c>
      <c r="K163" s="85">
        <f t="shared" si="40"/>
        <v>0</v>
      </c>
      <c r="L163" s="85">
        <f t="shared" si="40"/>
        <v>0</v>
      </c>
      <c r="M163" s="85">
        <f>SUM(M164:M165)</f>
        <v>0</v>
      </c>
      <c r="N163" s="85">
        <f>SUM(N164:N165)</f>
        <v>0</v>
      </c>
      <c r="O163" s="85">
        <f>SUM(O164:O165)</f>
        <v>0</v>
      </c>
      <c r="P163" s="85">
        <f>SUM(P164:P165)</f>
        <v>0</v>
      </c>
      <c r="Q163" s="33">
        <f>Q164+Q165</f>
        <v>29650</v>
      </c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</row>
    <row r="164" spans="1:45" ht="18.75">
      <c r="A164" s="86" t="s">
        <v>143</v>
      </c>
      <c r="B164" s="88" t="s">
        <v>144</v>
      </c>
      <c r="C164" s="1"/>
      <c r="D164" s="33">
        <f t="shared" si="33"/>
        <v>29650</v>
      </c>
      <c r="E164" s="1"/>
      <c r="F164" s="1"/>
      <c r="G164" s="1">
        <v>29650</v>
      </c>
      <c r="H164" s="1"/>
      <c r="I164" s="1"/>
      <c r="J164" s="1"/>
      <c r="K164" s="1"/>
      <c r="L164" s="1"/>
      <c r="M164" s="1"/>
      <c r="N164" s="1"/>
      <c r="O164" s="1"/>
      <c r="P164" s="1"/>
      <c r="Q164" s="33">
        <f>C164+D164</f>
        <v>29650</v>
      </c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</row>
    <row r="165" spans="1:45" s="304" customFormat="1" ht="23.25" customHeight="1">
      <c r="A165" s="86" t="s">
        <v>51</v>
      </c>
      <c r="B165" s="88" t="s">
        <v>42</v>
      </c>
      <c r="C165" s="1"/>
      <c r="D165" s="33">
        <f t="shared" si="33"/>
        <v>0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3">
        <f t="shared" si="34"/>
        <v>0</v>
      </c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</row>
    <row r="166" spans="1:45" ht="18.75">
      <c r="A166" s="83" t="s">
        <v>145</v>
      </c>
      <c r="B166" s="89" t="s">
        <v>53</v>
      </c>
      <c r="C166" s="85">
        <f>SUM(C167:C167)</f>
        <v>0</v>
      </c>
      <c r="D166" s="33">
        <f t="shared" si="33"/>
        <v>0</v>
      </c>
      <c r="E166" s="85">
        <f aca="true" t="shared" si="41" ref="E166:P166">SUM(E167:E167)</f>
        <v>0</v>
      </c>
      <c r="F166" s="85">
        <f t="shared" si="41"/>
        <v>0</v>
      </c>
      <c r="G166" s="85">
        <f t="shared" si="41"/>
        <v>0</v>
      </c>
      <c r="H166" s="85">
        <f t="shared" si="41"/>
        <v>0</v>
      </c>
      <c r="I166" s="85">
        <f t="shared" si="41"/>
        <v>0</v>
      </c>
      <c r="J166" s="85">
        <f t="shared" si="41"/>
        <v>0</v>
      </c>
      <c r="K166" s="85">
        <f t="shared" si="41"/>
        <v>0</v>
      </c>
      <c r="L166" s="85">
        <f t="shared" si="41"/>
        <v>0</v>
      </c>
      <c r="M166" s="85">
        <f t="shared" si="41"/>
        <v>0</v>
      </c>
      <c r="N166" s="85">
        <f t="shared" si="41"/>
        <v>0</v>
      </c>
      <c r="O166" s="85">
        <f t="shared" si="41"/>
        <v>0</v>
      </c>
      <c r="P166" s="85">
        <f t="shared" si="41"/>
        <v>0</v>
      </c>
      <c r="Q166" s="33">
        <f>Q167</f>
        <v>0</v>
      </c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</row>
    <row r="167" spans="1:45" ht="18.75">
      <c r="A167" s="86" t="s">
        <v>146</v>
      </c>
      <c r="B167" s="88" t="s">
        <v>81</v>
      </c>
      <c r="C167" s="1"/>
      <c r="D167" s="33">
        <f t="shared" si="33"/>
        <v>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33">
        <f t="shared" si="34"/>
        <v>0</v>
      </c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</row>
    <row r="168" spans="1:45" ht="18.75">
      <c r="A168" s="92">
        <v>1000</v>
      </c>
      <c r="B168" s="89" t="s">
        <v>147</v>
      </c>
      <c r="C168" s="85">
        <f>C169+C170+C171+C172</f>
        <v>0</v>
      </c>
      <c r="D168" s="33">
        <f t="shared" si="33"/>
        <v>218.7</v>
      </c>
      <c r="E168" s="85">
        <f>E170+E171+E172</f>
        <v>0</v>
      </c>
      <c r="F168" s="85">
        <f aca="true" t="shared" si="42" ref="F168:L168">F170+F171+F172</f>
        <v>0</v>
      </c>
      <c r="G168" s="85">
        <f t="shared" si="42"/>
        <v>218.7</v>
      </c>
      <c r="H168" s="85">
        <f t="shared" si="42"/>
        <v>0</v>
      </c>
      <c r="I168" s="85">
        <f t="shared" si="42"/>
        <v>0</v>
      </c>
      <c r="J168" s="85">
        <f t="shared" si="42"/>
        <v>0</v>
      </c>
      <c r="K168" s="85">
        <f t="shared" si="42"/>
        <v>0</v>
      </c>
      <c r="L168" s="85">
        <f t="shared" si="42"/>
        <v>0</v>
      </c>
      <c r="M168" s="85">
        <f>M170+M171+M172</f>
        <v>0</v>
      </c>
      <c r="N168" s="85">
        <f>N170+N171+N172</f>
        <v>0</v>
      </c>
      <c r="O168" s="85">
        <f>O170+O171+O172</f>
        <v>0</v>
      </c>
      <c r="P168" s="85">
        <f>P170+P171+P172</f>
        <v>0</v>
      </c>
      <c r="Q168" s="33">
        <f>Q169+Q170+Q171+Q172</f>
        <v>218.7</v>
      </c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</row>
    <row r="169" spans="1:45" ht="18.75">
      <c r="A169" s="80">
        <v>1001</v>
      </c>
      <c r="B169" s="88" t="s">
        <v>313</v>
      </c>
      <c r="C169" s="1"/>
      <c r="D169" s="33">
        <f>SUM(E169:P169)</f>
        <v>0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33">
        <f>C169+D169</f>
        <v>0</v>
      </c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</row>
    <row r="170" spans="1:45" ht="18.75">
      <c r="A170" s="80">
        <v>1003</v>
      </c>
      <c r="B170" s="88" t="s">
        <v>148</v>
      </c>
      <c r="C170" s="1"/>
      <c r="D170" s="33">
        <f t="shared" si="33"/>
        <v>88.7</v>
      </c>
      <c r="E170" s="1"/>
      <c r="F170" s="1"/>
      <c r="G170" s="1">
        <v>88.7</v>
      </c>
      <c r="H170" s="1"/>
      <c r="I170" s="1"/>
      <c r="J170" s="1"/>
      <c r="K170" s="1"/>
      <c r="L170" s="1"/>
      <c r="M170" s="1"/>
      <c r="N170" s="1"/>
      <c r="O170" s="1"/>
      <c r="P170" s="1"/>
      <c r="Q170" s="33">
        <f t="shared" si="34"/>
        <v>88.7</v>
      </c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</row>
    <row r="171" spans="1:45" ht="18.75">
      <c r="A171" s="80">
        <v>1004</v>
      </c>
      <c r="B171" s="88" t="s">
        <v>83</v>
      </c>
      <c r="C171" s="1"/>
      <c r="D171" s="33">
        <f t="shared" si="33"/>
        <v>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33">
        <f t="shared" si="34"/>
        <v>0</v>
      </c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</row>
    <row r="172" spans="1:45" ht="18.75">
      <c r="A172" s="80">
        <v>1006</v>
      </c>
      <c r="B172" s="88" t="s">
        <v>178</v>
      </c>
      <c r="C172" s="1"/>
      <c r="D172" s="33">
        <f t="shared" si="33"/>
        <v>130</v>
      </c>
      <c r="E172" s="1"/>
      <c r="F172" s="1"/>
      <c r="G172" s="1">
        <v>130</v>
      </c>
      <c r="H172" s="1"/>
      <c r="I172" s="1"/>
      <c r="J172" s="1"/>
      <c r="K172" s="1"/>
      <c r="L172" s="1"/>
      <c r="M172" s="1"/>
      <c r="N172" s="1"/>
      <c r="O172" s="1"/>
      <c r="P172" s="1"/>
      <c r="Q172" s="33">
        <f t="shared" si="34"/>
        <v>130</v>
      </c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</row>
    <row r="173" spans="1:45" s="304" customFormat="1" ht="18.75">
      <c r="A173" s="93">
        <v>1100</v>
      </c>
      <c r="B173" s="94" t="s">
        <v>82</v>
      </c>
      <c r="C173" s="95">
        <f>SUM(C174:C176)</f>
        <v>0</v>
      </c>
      <c r="D173" s="33">
        <f t="shared" si="33"/>
        <v>6175</v>
      </c>
      <c r="E173" s="95">
        <f>SUM(E174:E176)</f>
        <v>0</v>
      </c>
      <c r="F173" s="95">
        <f aca="true" t="shared" si="43" ref="F173:L173">SUM(F174:F176)</f>
        <v>0</v>
      </c>
      <c r="G173" s="95">
        <f t="shared" si="43"/>
        <v>6175</v>
      </c>
      <c r="H173" s="95">
        <f t="shared" si="43"/>
        <v>0</v>
      </c>
      <c r="I173" s="95">
        <f t="shared" si="43"/>
        <v>0</v>
      </c>
      <c r="J173" s="95">
        <f t="shared" si="43"/>
        <v>0</v>
      </c>
      <c r="K173" s="95">
        <f t="shared" si="43"/>
        <v>0</v>
      </c>
      <c r="L173" s="95">
        <f t="shared" si="43"/>
        <v>0</v>
      </c>
      <c r="M173" s="95">
        <f>SUM(M174:M176)</f>
        <v>0</v>
      </c>
      <c r="N173" s="95">
        <f>SUM(N174:N176)</f>
        <v>0</v>
      </c>
      <c r="O173" s="95">
        <f>SUM(O174:O176)</f>
        <v>0</v>
      </c>
      <c r="P173" s="95">
        <f>SUM(P174:P176)</f>
        <v>0</v>
      </c>
      <c r="Q173" s="33">
        <f>Q174+Q175+Q176</f>
        <v>6175</v>
      </c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</row>
    <row r="174" spans="1:45" ht="18.75">
      <c r="A174" s="96">
        <v>1101</v>
      </c>
      <c r="B174" s="88" t="s">
        <v>43</v>
      </c>
      <c r="C174" s="1"/>
      <c r="D174" s="33">
        <f t="shared" si="33"/>
        <v>5680</v>
      </c>
      <c r="E174" s="1"/>
      <c r="F174" s="1"/>
      <c r="G174" s="1">
        <v>5680</v>
      </c>
      <c r="H174" s="1"/>
      <c r="I174" s="1"/>
      <c r="J174" s="1"/>
      <c r="K174" s="1"/>
      <c r="L174" s="1"/>
      <c r="M174" s="1"/>
      <c r="N174" s="1"/>
      <c r="O174" s="1"/>
      <c r="P174" s="1"/>
      <c r="Q174" s="33">
        <f t="shared" si="34"/>
        <v>5680</v>
      </c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</row>
    <row r="175" spans="1:45" ht="18.75">
      <c r="A175" s="96">
        <v>1102</v>
      </c>
      <c r="B175" s="88" t="s">
        <v>44</v>
      </c>
      <c r="C175" s="1"/>
      <c r="D175" s="33">
        <f t="shared" si="33"/>
        <v>495</v>
      </c>
      <c r="E175" s="1"/>
      <c r="F175" s="1"/>
      <c r="G175" s="1">
        <v>495</v>
      </c>
      <c r="H175" s="1"/>
      <c r="I175" s="1"/>
      <c r="J175" s="1"/>
      <c r="K175" s="1"/>
      <c r="L175" s="1"/>
      <c r="M175" s="1"/>
      <c r="N175" s="1"/>
      <c r="O175" s="1"/>
      <c r="P175" s="1"/>
      <c r="Q175" s="33">
        <f t="shared" si="34"/>
        <v>495</v>
      </c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</row>
    <row r="176" spans="1:45" ht="37.5">
      <c r="A176" s="96">
        <v>1105</v>
      </c>
      <c r="B176" s="88" t="s">
        <v>52</v>
      </c>
      <c r="C176" s="1"/>
      <c r="D176" s="33">
        <f t="shared" si="33"/>
        <v>0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33">
        <f t="shared" si="34"/>
        <v>0</v>
      </c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</row>
    <row r="177" spans="1:45" ht="37.5">
      <c r="A177" s="93">
        <v>1300</v>
      </c>
      <c r="B177" s="97" t="s">
        <v>47</v>
      </c>
      <c r="C177" s="98">
        <f>C178</f>
        <v>0</v>
      </c>
      <c r="D177" s="33">
        <f t="shared" si="33"/>
        <v>0</v>
      </c>
      <c r="E177" s="98">
        <f>E178</f>
        <v>0</v>
      </c>
      <c r="F177" s="98">
        <f aca="true" t="shared" si="44" ref="F177:L177">F178</f>
        <v>0</v>
      </c>
      <c r="G177" s="98">
        <f t="shared" si="44"/>
        <v>0</v>
      </c>
      <c r="H177" s="98">
        <f t="shared" si="44"/>
        <v>0</v>
      </c>
      <c r="I177" s="98">
        <f t="shared" si="44"/>
        <v>0</v>
      </c>
      <c r="J177" s="98">
        <f t="shared" si="44"/>
        <v>0</v>
      </c>
      <c r="K177" s="98">
        <f t="shared" si="44"/>
        <v>0</v>
      </c>
      <c r="L177" s="98">
        <f t="shared" si="44"/>
        <v>0</v>
      </c>
      <c r="M177" s="98">
        <f>M178</f>
        <v>0</v>
      </c>
      <c r="N177" s="98">
        <f>N178</f>
        <v>0</v>
      </c>
      <c r="O177" s="98">
        <f>O178</f>
        <v>0</v>
      </c>
      <c r="P177" s="98">
        <f>P178</f>
        <v>0</v>
      </c>
      <c r="Q177" s="33">
        <f>Q178</f>
        <v>0</v>
      </c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</row>
    <row r="178" spans="1:45" ht="37.5">
      <c r="A178" s="96">
        <v>1301</v>
      </c>
      <c r="B178" s="88" t="s">
        <v>238</v>
      </c>
      <c r="C178" s="1"/>
      <c r="D178" s="33">
        <f t="shared" si="33"/>
        <v>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33">
        <f t="shared" si="34"/>
        <v>0</v>
      </c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</row>
    <row r="179" spans="1:45" s="304" customFormat="1" ht="60" customHeight="1">
      <c r="A179" s="93">
        <v>1400</v>
      </c>
      <c r="B179" s="97" t="s">
        <v>13</v>
      </c>
      <c r="C179" s="95">
        <f>SUM(C180:C182)</f>
        <v>0</v>
      </c>
      <c r="D179" s="33">
        <f t="shared" si="33"/>
        <v>0</v>
      </c>
      <c r="E179" s="95">
        <f>SUM(E180:E182)</f>
        <v>0</v>
      </c>
      <c r="F179" s="95">
        <f aca="true" t="shared" si="45" ref="F179:L179">SUM(F180:F182)</f>
        <v>0</v>
      </c>
      <c r="G179" s="95">
        <f t="shared" si="45"/>
        <v>0</v>
      </c>
      <c r="H179" s="95">
        <f t="shared" si="45"/>
        <v>0</v>
      </c>
      <c r="I179" s="95">
        <f t="shared" si="45"/>
        <v>0</v>
      </c>
      <c r="J179" s="95">
        <f t="shared" si="45"/>
        <v>0</v>
      </c>
      <c r="K179" s="95">
        <f t="shared" si="45"/>
        <v>0</v>
      </c>
      <c r="L179" s="95">
        <f t="shared" si="45"/>
        <v>0</v>
      </c>
      <c r="M179" s="95">
        <f>SUM(M180:M182)</f>
        <v>0</v>
      </c>
      <c r="N179" s="95">
        <f>SUM(N180:N182)</f>
        <v>0</v>
      </c>
      <c r="O179" s="95">
        <f>SUM(O180:O182)</f>
        <v>0</v>
      </c>
      <c r="P179" s="95">
        <f>SUM(P180:P182)</f>
        <v>0</v>
      </c>
      <c r="Q179" s="33">
        <f>Q180+Q181+Q182</f>
        <v>0</v>
      </c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</row>
    <row r="180" spans="1:45" ht="56.25">
      <c r="A180" s="96">
        <v>1401</v>
      </c>
      <c r="B180" s="88" t="s">
        <v>54</v>
      </c>
      <c r="C180" s="1"/>
      <c r="D180" s="33">
        <f t="shared" si="33"/>
        <v>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33">
        <f>C180+D180</f>
        <v>0</v>
      </c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</row>
    <row r="181" spans="1:45" ht="18.75">
      <c r="A181" s="96">
        <v>1402</v>
      </c>
      <c r="B181" s="190" t="s">
        <v>603</v>
      </c>
      <c r="C181" s="1"/>
      <c r="D181" s="33">
        <f>SUM(E181:P181)</f>
        <v>0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33">
        <f>C181+D181</f>
        <v>0</v>
      </c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</row>
    <row r="182" spans="1:45" ht="18.75">
      <c r="A182" s="96">
        <v>1403</v>
      </c>
      <c r="B182" s="190" t="s">
        <v>288</v>
      </c>
      <c r="C182" s="1"/>
      <c r="D182" s="33">
        <f t="shared" si="33"/>
        <v>0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33">
        <f t="shared" si="34"/>
        <v>0</v>
      </c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</row>
    <row r="183" spans="1:45" ht="18.75">
      <c r="A183" s="99">
        <v>9999</v>
      </c>
      <c r="B183" s="100" t="s">
        <v>183</v>
      </c>
      <c r="C183" s="2"/>
      <c r="D183" s="33">
        <f t="shared" si="33"/>
        <v>0</v>
      </c>
      <c r="E183" s="2"/>
      <c r="F183" s="2"/>
      <c r="G183" s="2"/>
      <c r="H183" s="1"/>
      <c r="I183" s="2"/>
      <c r="J183" s="2"/>
      <c r="K183" s="2"/>
      <c r="L183" s="2"/>
      <c r="M183" s="2"/>
      <c r="N183" s="273"/>
      <c r="O183" s="2"/>
      <c r="P183" s="2"/>
      <c r="Q183" s="33">
        <f t="shared" si="34"/>
        <v>0</v>
      </c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</row>
    <row r="184" spans="1:17" ht="18.75">
      <c r="A184" s="3"/>
      <c r="B184" s="101"/>
      <c r="C184" s="3"/>
      <c r="D184" s="238"/>
      <c r="E184" s="238"/>
      <c r="F184" s="238"/>
      <c r="G184" s="5"/>
      <c r="H184" s="90"/>
      <c r="I184" s="5"/>
      <c r="J184" s="5"/>
      <c r="K184" s="102"/>
      <c r="L184" s="5"/>
      <c r="M184" s="5"/>
      <c r="N184" s="5"/>
      <c r="O184" s="5"/>
      <c r="P184" s="5"/>
      <c r="Q184" s="5"/>
    </row>
    <row r="185" spans="1:17" ht="18.75">
      <c r="A185" s="3"/>
      <c r="B185" s="101"/>
      <c r="C185" s="3"/>
      <c r="D185" s="5"/>
      <c r="E185" s="239"/>
      <c r="F185" s="5"/>
      <c r="G185" s="5"/>
      <c r="H185" s="90"/>
      <c r="I185" s="5"/>
      <c r="J185" s="5"/>
      <c r="K185" s="102"/>
      <c r="L185" s="5"/>
      <c r="M185" s="5"/>
      <c r="N185" s="5"/>
      <c r="O185" s="5"/>
      <c r="P185" s="5"/>
      <c r="Q185" s="5"/>
    </row>
    <row r="186" spans="1:17" ht="18.75">
      <c r="A186" s="3"/>
      <c r="B186" s="4" t="s">
        <v>34</v>
      </c>
      <c r="C186" s="103"/>
      <c r="D186" s="103" t="s">
        <v>622</v>
      </c>
      <c r="E186" s="239"/>
      <c r="F186" s="103"/>
      <c r="G186" s="103"/>
      <c r="H186" s="90"/>
      <c r="I186" s="5"/>
      <c r="J186" s="313"/>
      <c r="K186" s="5"/>
      <c r="L186" s="5"/>
      <c r="M186" s="5"/>
      <c r="N186" s="5"/>
      <c r="O186" s="5"/>
      <c r="P186" s="5"/>
      <c r="Q186" s="5"/>
    </row>
    <row r="187" spans="1:17" ht="18.75">
      <c r="A187" s="3"/>
      <c r="B187" s="4"/>
      <c r="C187" s="3"/>
      <c r="D187" s="5"/>
      <c r="E187" s="239"/>
      <c r="F187" s="5"/>
      <c r="G187" s="5"/>
      <c r="H187" s="90"/>
      <c r="I187" s="5"/>
      <c r="J187" s="235"/>
      <c r="K187" s="5"/>
      <c r="L187" s="5"/>
      <c r="M187" s="5"/>
      <c r="N187" s="5"/>
      <c r="O187" s="5"/>
      <c r="P187" s="5"/>
      <c r="Q187" s="5"/>
    </row>
    <row r="188" spans="1:17" ht="18.75">
      <c r="A188" s="3"/>
      <c r="B188" s="4" t="s">
        <v>196</v>
      </c>
      <c r="C188" s="103"/>
      <c r="D188" s="103" t="s">
        <v>623</v>
      </c>
      <c r="E188" s="5"/>
      <c r="F188" s="103"/>
      <c r="G188" s="103"/>
      <c r="H188" s="90"/>
      <c r="I188" s="5"/>
      <c r="J188" s="313"/>
      <c r="K188" s="5"/>
      <c r="L188" s="5"/>
      <c r="M188" s="5"/>
      <c r="N188" s="5"/>
      <c r="O188" s="5"/>
      <c r="P188" s="5"/>
      <c r="Q188" s="5"/>
    </row>
  </sheetData>
  <sheetProtection/>
  <autoFilter ref="A1:Q189"/>
  <mergeCells count="8">
    <mergeCell ref="A90:A93"/>
    <mergeCell ref="A118:F119"/>
    <mergeCell ref="M2:Q2"/>
    <mergeCell ref="A3:F3"/>
    <mergeCell ref="A6:F6"/>
    <mergeCell ref="E10:P10"/>
    <mergeCell ref="A85:B85"/>
    <mergeCell ref="A87:F87"/>
  </mergeCells>
  <printOptions horizontalCentered="1"/>
  <pageMargins left="0.1968503937007874" right="0.1968503937007874" top="0.1968503937007874" bottom="0.1968503937007874" header="0.11811023622047245" footer="0.11811023622047245"/>
  <pageSetup blackAndWhite="1" fitToWidth="0" horizontalDpi="600" verticalDpi="600" orientation="portrait" paperSize="9" scale="40" r:id="rId3"/>
  <headerFooter alignWithMargins="0">
    <oddHeader>&amp;C&amp;P</oddHeader>
  </headerFooter>
  <rowBreaks count="2" manualBreakCount="2">
    <brk id="60" max="16" man="1"/>
    <brk id="115" max="1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8"/>
  <sheetViews>
    <sheetView zoomScale="60" zoomScaleNormal="60" zoomScaleSheetLayoutView="20" zoomScalePageLayoutView="0" workbookViewId="0" topLeftCell="A1">
      <pane xSplit="6" ySplit="12" topLeftCell="G97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B9" sqref="B9"/>
    </sheetView>
  </sheetViews>
  <sheetFormatPr defaultColWidth="8.875" defaultRowHeight="12.75"/>
  <cols>
    <col min="1" max="1" width="35.375" style="283" customWidth="1"/>
    <col min="2" max="2" width="68.125" style="284" customWidth="1"/>
    <col min="3" max="3" width="13.625" style="283" customWidth="1"/>
    <col min="4" max="4" width="14.875" style="286" customWidth="1"/>
    <col min="5" max="6" width="14.875" style="286" hidden="1" customWidth="1"/>
    <col min="7" max="7" width="14.875" style="286" customWidth="1"/>
    <col min="8" max="8" width="14.875" style="287" hidden="1" customWidth="1"/>
    <col min="9" max="16" width="14.875" style="286" hidden="1" customWidth="1"/>
    <col min="17" max="17" width="17.375" style="286" hidden="1" customWidth="1"/>
    <col min="18" max="24" width="8.875" style="286" customWidth="1"/>
    <col min="25" max="16384" width="8.875" style="286" customWidth="1"/>
  </cols>
  <sheetData>
    <row r="1" spans="4:17" ht="18.75">
      <c r="D1" s="285"/>
      <c r="Q1" s="285"/>
    </row>
    <row r="2" spans="2:17" ht="40.5" customHeight="1">
      <c r="B2" s="675" t="s">
        <v>357</v>
      </c>
      <c r="D2" s="285"/>
      <c r="M2" s="716" t="s">
        <v>361</v>
      </c>
      <c r="N2" s="717"/>
      <c r="O2" s="717"/>
      <c r="P2" s="717"/>
      <c r="Q2" s="717"/>
    </row>
    <row r="3" spans="1:17" ht="38.25" customHeight="1">
      <c r="A3" s="725" t="s">
        <v>634</v>
      </c>
      <c r="B3" s="726"/>
      <c r="C3" s="726"/>
      <c r="D3" s="726"/>
      <c r="E3" s="726"/>
      <c r="F3" s="726"/>
      <c r="Q3" s="285"/>
    </row>
    <row r="4" spans="1:17" ht="46.5" customHeight="1">
      <c r="A4" s="288"/>
      <c r="B4" s="290" t="s">
        <v>500</v>
      </c>
      <c r="C4" s="289"/>
      <c r="D4" s="289"/>
      <c r="E4" s="289"/>
      <c r="F4" s="289"/>
      <c r="Q4" s="285"/>
    </row>
    <row r="5" spans="1:3" ht="20.25">
      <c r="A5" s="291"/>
      <c r="B5" s="292"/>
      <c r="C5" s="293"/>
    </row>
    <row r="6" spans="1:45" ht="57" customHeight="1">
      <c r="A6" s="725" t="s">
        <v>633</v>
      </c>
      <c r="B6" s="726"/>
      <c r="C6" s="726"/>
      <c r="D6" s="726"/>
      <c r="E6" s="726"/>
      <c r="F6" s="726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</row>
    <row r="7" spans="1:45" ht="20.25">
      <c r="A7" s="288"/>
      <c r="B7" s="290" t="str">
        <f>B4</f>
        <v>на 2022 год</v>
      </c>
      <c r="C7" s="289"/>
      <c r="D7" s="289"/>
      <c r="E7" s="289"/>
      <c r="F7" s="289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</row>
    <row r="8" spans="18:45" ht="18.75"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</row>
    <row r="9" spans="8:45" ht="18.75">
      <c r="H9" s="294"/>
      <c r="I9" s="295"/>
      <c r="J9" s="295"/>
      <c r="K9" s="295"/>
      <c r="M9" s="295"/>
      <c r="N9" s="295"/>
      <c r="O9" s="295"/>
      <c r="P9" s="295"/>
      <c r="Q9" s="283" t="s">
        <v>97</v>
      </c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</row>
    <row r="10" spans="1:45" ht="38.25" customHeight="1">
      <c r="A10" s="6" t="s">
        <v>98</v>
      </c>
      <c r="B10" s="7" t="s">
        <v>99</v>
      </c>
      <c r="C10" s="8" t="s">
        <v>173</v>
      </c>
      <c r="D10" s="9" t="s">
        <v>150</v>
      </c>
      <c r="E10" s="727" t="s">
        <v>111</v>
      </c>
      <c r="F10" s="728"/>
      <c r="G10" s="728"/>
      <c r="H10" s="728"/>
      <c r="I10" s="728"/>
      <c r="J10" s="728"/>
      <c r="K10" s="728"/>
      <c r="L10" s="728"/>
      <c r="M10" s="728"/>
      <c r="N10" s="728"/>
      <c r="O10" s="728"/>
      <c r="P10" s="729"/>
      <c r="Q10" s="9" t="s">
        <v>165</v>
      </c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</row>
    <row r="11" spans="1:45" ht="34.5" customHeight="1">
      <c r="A11" s="12"/>
      <c r="B11" s="13" t="s">
        <v>100</v>
      </c>
      <c r="C11" s="14" t="s">
        <v>149</v>
      </c>
      <c r="D11" s="15" t="s">
        <v>151</v>
      </c>
      <c r="E11" s="16"/>
      <c r="F11" s="17"/>
      <c r="G11" s="16"/>
      <c r="H11" s="261"/>
      <c r="I11" s="18"/>
      <c r="J11" s="16"/>
      <c r="K11" s="18"/>
      <c r="L11" s="16"/>
      <c r="M11" s="18"/>
      <c r="N11" s="16"/>
      <c r="O11" s="18"/>
      <c r="P11" s="16"/>
      <c r="Q11" s="19" t="s">
        <v>166</v>
      </c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</row>
    <row r="12" spans="1:45" ht="37.5">
      <c r="A12" s="12"/>
      <c r="B12" s="13" t="s">
        <v>22</v>
      </c>
      <c r="C12" s="19" t="s">
        <v>152</v>
      </c>
      <c r="D12" s="15" t="s">
        <v>152</v>
      </c>
      <c r="E12" s="20" t="s">
        <v>153</v>
      </c>
      <c r="F12" s="21" t="s">
        <v>154</v>
      </c>
      <c r="G12" s="20" t="s">
        <v>155</v>
      </c>
      <c r="H12" s="343" t="s">
        <v>156</v>
      </c>
      <c r="I12" s="344" t="s">
        <v>157</v>
      </c>
      <c r="J12" s="345" t="s">
        <v>158</v>
      </c>
      <c r="K12" s="344" t="s">
        <v>159</v>
      </c>
      <c r="L12" s="345" t="s">
        <v>160</v>
      </c>
      <c r="M12" s="21" t="s">
        <v>161</v>
      </c>
      <c r="N12" s="20" t="s">
        <v>162</v>
      </c>
      <c r="O12" s="21" t="s">
        <v>163</v>
      </c>
      <c r="P12" s="20" t="s">
        <v>164</v>
      </c>
      <c r="Q12" s="19" t="s">
        <v>149</v>
      </c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</row>
    <row r="13" spans="1:45" ht="22.5" customHeight="1">
      <c r="A13" s="12"/>
      <c r="B13" s="13" t="s">
        <v>101</v>
      </c>
      <c r="C13" s="12"/>
      <c r="D13" s="23"/>
      <c r="E13" s="20" t="s">
        <v>181</v>
      </c>
      <c r="F13" s="21" t="s">
        <v>181</v>
      </c>
      <c r="G13" s="20" t="s">
        <v>181</v>
      </c>
      <c r="H13" s="262" t="s">
        <v>182</v>
      </c>
      <c r="I13" s="22" t="s">
        <v>182</v>
      </c>
      <c r="J13" s="22" t="s">
        <v>182</v>
      </c>
      <c r="K13" s="22" t="s">
        <v>182</v>
      </c>
      <c r="L13" s="22" t="s">
        <v>182</v>
      </c>
      <c r="M13" s="22" t="s">
        <v>182</v>
      </c>
      <c r="N13" s="22" t="s">
        <v>182</v>
      </c>
      <c r="O13" s="22" t="s">
        <v>182</v>
      </c>
      <c r="P13" s="22" t="s">
        <v>182</v>
      </c>
      <c r="Q13" s="19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</row>
    <row r="14" spans="1:45" ht="18.75">
      <c r="A14" s="24"/>
      <c r="B14" s="25" t="s">
        <v>102</v>
      </c>
      <c r="C14" s="24"/>
      <c r="D14" s="26"/>
      <c r="E14" s="27"/>
      <c r="F14" s="28"/>
      <c r="G14" s="27"/>
      <c r="H14" s="263"/>
      <c r="I14" s="28"/>
      <c r="J14" s="27"/>
      <c r="K14" s="28"/>
      <c r="L14" s="27"/>
      <c r="M14" s="28"/>
      <c r="N14" s="27"/>
      <c r="O14" s="28"/>
      <c r="P14" s="27"/>
      <c r="Q14" s="30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</row>
    <row r="15" spans="1:17" s="296" customFormat="1" ht="18.75">
      <c r="A15" s="31" t="s">
        <v>58</v>
      </c>
      <c r="B15" s="32" t="s">
        <v>195</v>
      </c>
      <c r="C15" s="33">
        <f>SUM(C16:C41)</f>
        <v>0</v>
      </c>
      <c r="D15" s="33">
        <f>SUM(E15:P15)</f>
        <v>47733.2</v>
      </c>
      <c r="E15" s="33">
        <f aca="true" t="shared" si="0" ref="E15:P15">SUM(E16:E41)</f>
        <v>0</v>
      </c>
      <c r="F15" s="33">
        <f t="shared" si="0"/>
        <v>0</v>
      </c>
      <c r="G15" s="33">
        <f t="shared" si="0"/>
        <v>47733.2</v>
      </c>
      <c r="H15" s="33">
        <f t="shared" si="0"/>
        <v>0</v>
      </c>
      <c r="I15" s="33">
        <f t="shared" si="0"/>
        <v>0</v>
      </c>
      <c r="J15" s="33">
        <f t="shared" si="0"/>
        <v>0</v>
      </c>
      <c r="K15" s="33">
        <f t="shared" si="0"/>
        <v>0</v>
      </c>
      <c r="L15" s="33">
        <f t="shared" si="0"/>
        <v>0</v>
      </c>
      <c r="M15" s="33">
        <f t="shared" si="0"/>
        <v>0</v>
      </c>
      <c r="N15" s="33">
        <f t="shared" si="0"/>
        <v>0</v>
      </c>
      <c r="O15" s="33">
        <f t="shared" si="0"/>
        <v>0</v>
      </c>
      <c r="P15" s="33">
        <f t="shared" si="0"/>
        <v>0</v>
      </c>
      <c r="Q15" s="33">
        <f>C15+D15</f>
        <v>47733.2</v>
      </c>
    </row>
    <row r="16" spans="1:17" s="296" customFormat="1" ht="18.75">
      <c r="A16" s="34" t="s">
        <v>282</v>
      </c>
      <c r="B16" s="174" t="s">
        <v>283</v>
      </c>
      <c r="C16" s="146"/>
      <c r="D16" s="33">
        <f aca="true" t="shared" si="1" ref="D16:D76">SUM(E16:P16)</f>
        <v>0</v>
      </c>
      <c r="E16" s="146"/>
      <c r="F16" s="146"/>
      <c r="G16" s="146"/>
      <c r="H16" s="146"/>
      <c r="I16" s="146"/>
      <c r="J16" s="146"/>
      <c r="K16" s="178"/>
      <c r="L16" s="178"/>
      <c r="M16" s="146"/>
      <c r="N16" s="146"/>
      <c r="O16" s="146"/>
      <c r="P16" s="146"/>
      <c r="Q16" s="33">
        <f aca="true" t="shared" si="2" ref="Q16:Q79">C16+D16</f>
        <v>0</v>
      </c>
    </row>
    <row r="17" spans="1:17" s="296" customFormat="1" ht="18.75">
      <c r="A17" s="34" t="s">
        <v>59</v>
      </c>
      <c r="B17" s="174" t="s">
        <v>60</v>
      </c>
      <c r="C17" s="146"/>
      <c r="D17" s="33">
        <f t="shared" si="1"/>
        <v>14700</v>
      </c>
      <c r="E17" s="146"/>
      <c r="F17" s="146"/>
      <c r="G17" s="146">
        <v>14700</v>
      </c>
      <c r="H17" s="146"/>
      <c r="I17" s="146"/>
      <c r="J17" s="146"/>
      <c r="K17" s="178"/>
      <c r="L17" s="178"/>
      <c r="M17" s="146"/>
      <c r="N17" s="146"/>
      <c r="O17" s="146"/>
      <c r="P17" s="146"/>
      <c r="Q17" s="33">
        <f t="shared" si="2"/>
        <v>14700</v>
      </c>
    </row>
    <row r="18" spans="1:17" s="296" customFormat="1" ht="75">
      <c r="A18" s="39" t="s">
        <v>250</v>
      </c>
      <c r="B18" s="173" t="s">
        <v>304</v>
      </c>
      <c r="C18" s="146"/>
      <c r="D18" s="33">
        <f t="shared" si="1"/>
        <v>9765.2</v>
      </c>
      <c r="E18" s="146"/>
      <c r="F18" s="146"/>
      <c r="G18" s="146">
        <v>9765.2</v>
      </c>
      <c r="H18" s="146"/>
      <c r="I18" s="146"/>
      <c r="J18" s="146"/>
      <c r="K18" s="178"/>
      <c r="L18" s="178"/>
      <c r="M18" s="146"/>
      <c r="N18" s="146"/>
      <c r="O18" s="146"/>
      <c r="P18" s="146"/>
      <c r="Q18" s="33">
        <f t="shared" si="2"/>
        <v>9765.2</v>
      </c>
    </row>
    <row r="19" spans="1:17" s="296" customFormat="1" ht="37.5">
      <c r="A19" s="39" t="s">
        <v>276</v>
      </c>
      <c r="B19" s="173" t="s">
        <v>277</v>
      </c>
      <c r="C19" s="146"/>
      <c r="D19" s="33">
        <f t="shared" si="1"/>
        <v>0</v>
      </c>
      <c r="E19" s="146"/>
      <c r="F19" s="146"/>
      <c r="G19" s="146"/>
      <c r="H19" s="146"/>
      <c r="I19" s="146"/>
      <c r="J19" s="146"/>
      <c r="K19" s="178"/>
      <c r="L19" s="178"/>
      <c r="M19" s="146"/>
      <c r="N19" s="146"/>
      <c r="O19" s="146"/>
      <c r="P19" s="146"/>
      <c r="Q19" s="33">
        <f t="shared" si="2"/>
        <v>0</v>
      </c>
    </row>
    <row r="20" spans="1:17" s="296" customFormat="1" ht="37.5">
      <c r="A20" s="34" t="s">
        <v>61</v>
      </c>
      <c r="B20" s="174" t="s">
        <v>62</v>
      </c>
      <c r="C20" s="146"/>
      <c r="D20" s="33">
        <f t="shared" si="1"/>
        <v>0</v>
      </c>
      <c r="E20" s="146"/>
      <c r="F20" s="146"/>
      <c r="G20" s="146"/>
      <c r="H20" s="146"/>
      <c r="I20" s="146"/>
      <c r="J20" s="146"/>
      <c r="K20" s="178"/>
      <c r="L20" s="178"/>
      <c r="M20" s="146"/>
      <c r="N20" s="146"/>
      <c r="O20" s="146"/>
      <c r="P20" s="146"/>
      <c r="Q20" s="33">
        <f t="shared" si="2"/>
        <v>0</v>
      </c>
    </row>
    <row r="21" spans="1:17" s="296" customFormat="1" ht="18.75">
      <c r="A21" s="34" t="s">
        <v>223</v>
      </c>
      <c r="B21" s="174" t="s">
        <v>63</v>
      </c>
      <c r="C21" s="146"/>
      <c r="D21" s="33">
        <f>SUM(E21:P21)</f>
        <v>0</v>
      </c>
      <c r="E21" s="146"/>
      <c r="F21" s="146"/>
      <c r="G21" s="146"/>
      <c r="H21" s="146"/>
      <c r="I21" s="146"/>
      <c r="J21" s="146"/>
      <c r="K21" s="178"/>
      <c r="L21" s="178"/>
      <c r="M21" s="146"/>
      <c r="N21" s="146"/>
      <c r="O21" s="146"/>
      <c r="P21" s="146"/>
      <c r="Q21" s="33">
        <f t="shared" si="2"/>
        <v>0</v>
      </c>
    </row>
    <row r="22" spans="1:17" s="296" customFormat="1" ht="37.5">
      <c r="A22" s="34" t="s">
        <v>225</v>
      </c>
      <c r="B22" s="174" t="s">
        <v>224</v>
      </c>
      <c r="C22" s="146"/>
      <c r="D22" s="33">
        <f>SUM(E22:P22)</f>
        <v>0</v>
      </c>
      <c r="E22" s="146"/>
      <c r="F22" s="146"/>
      <c r="G22" s="146"/>
      <c r="H22" s="146"/>
      <c r="I22" s="146"/>
      <c r="J22" s="146"/>
      <c r="K22" s="178"/>
      <c r="L22" s="178"/>
      <c r="M22" s="146"/>
      <c r="N22" s="146"/>
      <c r="O22" s="146"/>
      <c r="P22" s="146"/>
      <c r="Q22" s="33">
        <f t="shared" si="2"/>
        <v>0</v>
      </c>
    </row>
    <row r="23" spans="1:17" s="296" customFormat="1" ht="18.75">
      <c r="A23" s="34" t="s">
        <v>64</v>
      </c>
      <c r="B23" s="174" t="s">
        <v>65</v>
      </c>
      <c r="C23" s="146"/>
      <c r="D23" s="33">
        <f t="shared" si="1"/>
        <v>2630</v>
      </c>
      <c r="E23" s="146"/>
      <c r="F23" s="146"/>
      <c r="G23" s="146">
        <v>2630</v>
      </c>
      <c r="H23" s="146"/>
      <c r="I23" s="146"/>
      <c r="J23" s="146"/>
      <c r="K23" s="178"/>
      <c r="L23" s="178"/>
      <c r="M23" s="192"/>
      <c r="N23" s="146"/>
      <c r="O23" s="146"/>
      <c r="P23" s="146"/>
      <c r="Q23" s="33">
        <f t="shared" si="2"/>
        <v>2630</v>
      </c>
    </row>
    <row r="24" spans="1:17" s="296" customFormat="1" ht="18.75">
      <c r="A24" s="34" t="s">
        <v>494</v>
      </c>
      <c r="B24" s="174" t="s">
        <v>493</v>
      </c>
      <c r="C24" s="146"/>
      <c r="D24" s="33">
        <f t="shared" si="1"/>
        <v>0</v>
      </c>
      <c r="E24" s="146"/>
      <c r="F24" s="146"/>
      <c r="G24" s="146"/>
      <c r="H24" s="146"/>
      <c r="I24" s="146"/>
      <c r="J24" s="146"/>
      <c r="K24" s="178"/>
      <c r="L24" s="178"/>
      <c r="M24" s="192"/>
      <c r="N24" s="146"/>
      <c r="O24" s="146"/>
      <c r="P24" s="146"/>
      <c r="Q24" s="33">
        <f t="shared" si="2"/>
        <v>0</v>
      </c>
    </row>
    <row r="25" spans="1:17" s="296" customFormat="1" ht="18.75">
      <c r="A25" s="34" t="s">
        <v>66</v>
      </c>
      <c r="B25" s="174" t="s">
        <v>67</v>
      </c>
      <c r="C25" s="146"/>
      <c r="D25" s="33">
        <f t="shared" si="1"/>
        <v>12520</v>
      </c>
      <c r="E25" s="146"/>
      <c r="F25" s="146"/>
      <c r="G25" s="146">
        <v>12520</v>
      </c>
      <c r="H25" s="146"/>
      <c r="I25" s="146"/>
      <c r="J25" s="146"/>
      <c r="K25" s="178"/>
      <c r="L25" s="178"/>
      <c r="M25" s="192"/>
      <c r="N25" s="146"/>
      <c r="O25" s="146"/>
      <c r="P25" s="146"/>
      <c r="Q25" s="33">
        <f t="shared" si="2"/>
        <v>12520</v>
      </c>
    </row>
    <row r="26" spans="1:17" s="296" customFormat="1" ht="18.75">
      <c r="A26" s="36" t="s">
        <v>189</v>
      </c>
      <c r="B26" s="174" t="s">
        <v>275</v>
      </c>
      <c r="C26" s="146"/>
      <c r="D26" s="33">
        <f t="shared" si="1"/>
        <v>0</v>
      </c>
      <c r="E26" s="146"/>
      <c r="F26" s="146"/>
      <c r="G26" s="146"/>
      <c r="H26" s="146"/>
      <c r="I26" s="146"/>
      <c r="J26" s="146"/>
      <c r="K26" s="178"/>
      <c r="L26" s="178"/>
      <c r="M26" s="146"/>
      <c r="N26" s="146"/>
      <c r="O26" s="146"/>
      <c r="P26" s="146"/>
      <c r="Q26" s="33">
        <f t="shared" si="2"/>
        <v>0</v>
      </c>
    </row>
    <row r="27" spans="1:17" s="296" customFormat="1" ht="37.5">
      <c r="A27" s="39" t="s">
        <v>68</v>
      </c>
      <c r="B27" s="174" t="s">
        <v>69</v>
      </c>
      <c r="C27" s="146"/>
      <c r="D27" s="33">
        <f t="shared" si="1"/>
        <v>0</v>
      </c>
      <c r="E27" s="146"/>
      <c r="F27" s="146"/>
      <c r="G27" s="146"/>
      <c r="H27" s="146"/>
      <c r="I27" s="146"/>
      <c r="J27" s="146"/>
      <c r="K27" s="178"/>
      <c r="L27" s="178"/>
      <c r="M27" s="146"/>
      <c r="N27" s="146"/>
      <c r="O27" s="146"/>
      <c r="P27" s="146"/>
      <c r="Q27" s="33">
        <f t="shared" si="2"/>
        <v>0</v>
      </c>
    </row>
    <row r="28" spans="1:17" s="296" customFormat="1" ht="93.75">
      <c r="A28" s="39" t="s">
        <v>190</v>
      </c>
      <c r="B28" s="174" t="s">
        <v>191</v>
      </c>
      <c r="C28" s="146"/>
      <c r="D28" s="33">
        <f t="shared" si="1"/>
        <v>0</v>
      </c>
      <c r="E28" s="146"/>
      <c r="F28" s="146"/>
      <c r="G28" s="146"/>
      <c r="H28" s="146"/>
      <c r="I28" s="146"/>
      <c r="J28" s="146"/>
      <c r="K28" s="178"/>
      <c r="L28" s="178"/>
      <c r="M28" s="146"/>
      <c r="N28" s="146"/>
      <c r="O28" s="146"/>
      <c r="P28" s="146"/>
      <c r="Q28" s="33">
        <f t="shared" si="2"/>
        <v>0</v>
      </c>
    </row>
    <row r="29" spans="1:17" s="297" customFormat="1" ht="56.25">
      <c r="A29" s="427" t="s">
        <v>317</v>
      </c>
      <c r="B29" s="240" t="s">
        <v>318</v>
      </c>
      <c r="C29" s="241"/>
      <c r="D29" s="242"/>
      <c r="E29" s="241"/>
      <c r="F29" s="241"/>
      <c r="G29" s="241"/>
      <c r="H29" s="241"/>
      <c r="I29" s="270"/>
      <c r="J29" s="270"/>
      <c r="K29" s="270"/>
      <c r="L29" s="270"/>
      <c r="M29" s="270"/>
      <c r="N29" s="270"/>
      <c r="O29" s="270"/>
      <c r="P29" s="270"/>
      <c r="Q29" s="33">
        <f t="shared" si="2"/>
        <v>0</v>
      </c>
    </row>
    <row r="30" spans="1:17" s="296" customFormat="1" ht="93.75">
      <c r="A30" s="37" t="s">
        <v>70</v>
      </c>
      <c r="B30" s="175" t="s">
        <v>184</v>
      </c>
      <c r="C30" s="146"/>
      <c r="D30" s="33">
        <f t="shared" si="1"/>
        <v>2400</v>
      </c>
      <c r="E30" s="146"/>
      <c r="F30" s="146"/>
      <c r="G30" s="146">
        <v>2400</v>
      </c>
      <c r="H30" s="146"/>
      <c r="I30" s="146"/>
      <c r="J30" s="146"/>
      <c r="K30" s="178"/>
      <c r="L30" s="178"/>
      <c r="M30" s="146"/>
      <c r="N30" s="146"/>
      <c r="O30" s="146"/>
      <c r="P30" s="146"/>
      <c r="Q30" s="33">
        <f t="shared" si="2"/>
        <v>2400</v>
      </c>
    </row>
    <row r="31" spans="1:17" s="296" customFormat="1" ht="112.5">
      <c r="A31" s="37" t="s">
        <v>11</v>
      </c>
      <c r="B31" s="175" t="s">
        <v>12</v>
      </c>
      <c r="C31" s="146"/>
      <c r="D31" s="33">
        <f t="shared" si="1"/>
        <v>0</v>
      </c>
      <c r="E31" s="146"/>
      <c r="F31" s="146"/>
      <c r="G31" s="146"/>
      <c r="H31" s="146"/>
      <c r="I31" s="146"/>
      <c r="J31" s="146"/>
      <c r="K31" s="178"/>
      <c r="L31" s="178"/>
      <c r="M31" s="146"/>
      <c r="N31" s="146"/>
      <c r="O31" s="146"/>
      <c r="P31" s="146"/>
      <c r="Q31" s="33">
        <f t="shared" si="2"/>
        <v>0</v>
      </c>
    </row>
    <row r="32" spans="1:17" s="296" customFormat="1" ht="112.5">
      <c r="A32" s="34" t="s">
        <v>71</v>
      </c>
      <c r="B32" s="175" t="s">
        <v>192</v>
      </c>
      <c r="C32" s="146"/>
      <c r="D32" s="33">
        <f t="shared" si="1"/>
        <v>4958</v>
      </c>
      <c r="E32" s="146"/>
      <c r="F32" s="146"/>
      <c r="G32" s="146">
        <v>4958</v>
      </c>
      <c r="H32" s="146"/>
      <c r="I32" s="146"/>
      <c r="J32" s="146"/>
      <c r="K32" s="178"/>
      <c r="L32" s="178"/>
      <c r="M32" s="146"/>
      <c r="N32" s="146"/>
      <c r="O32" s="146"/>
      <c r="P32" s="146"/>
      <c r="Q32" s="33">
        <f t="shared" si="2"/>
        <v>4958</v>
      </c>
    </row>
    <row r="33" spans="1:17" s="296" customFormat="1" ht="56.25">
      <c r="A33" s="34" t="s">
        <v>285</v>
      </c>
      <c r="B33" s="175" t="s">
        <v>284</v>
      </c>
      <c r="C33" s="146"/>
      <c r="D33" s="33">
        <f t="shared" si="1"/>
        <v>0</v>
      </c>
      <c r="E33" s="146"/>
      <c r="F33" s="146"/>
      <c r="G33" s="146"/>
      <c r="H33" s="146"/>
      <c r="I33" s="146"/>
      <c r="J33" s="146"/>
      <c r="K33" s="178"/>
      <c r="L33" s="178"/>
      <c r="M33" s="146"/>
      <c r="N33" s="146"/>
      <c r="O33" s="146"/>
      <c r="P33" s="146"/>
      <c r="Q33" s="33">
        <f t="shared" si="2"/>
        <v>0</v>
      </c>
    </row>
    <row r="34" spans="1:17" s="296" customFormat="1" ht="75">
      <c r="A34" s="38" t="s">
        <v>193</v>
      </c>
      <c r="B34" s="175" t="s">
        <v>194</v>
      </c>
      <c r="C34" s="146"/>
      <c r="D34" s="33">
        <f t="shared" si="1"/>
        <v>0</v>
      </c>
      <c r="E34" s="146"/>
      <c r="F34" s="146"/>
      <c r="G34" s="146"/>
      <c r="H34" s="146"/>
      <c r="I34" s="146"/>
      <c r="J34" s="146"/>
      <c r="K34" s="178"/>
      <c r="L34" s="178"/>
      <c r="M34" s="146"/>
      <c r="N34" s="146"/>
      <c r="O34" s="146"/>
      <c r="P34" s="146"/>
      <c r="Q34" s="33">
        <f t="shared" si="2"/>
        <v>0</v>
      </c>
    </row>
    <row r="35" spans="1:17" s="298" customFormat="1" ht="114" customHeight="1">
      <c r="A35" s="691" t="s">
        <v>319</v>
      </c>
      <c r="B35" s="175" t="s">
        <v>320</v>
      </c>
      <c r="C35" s="243"/>
      <c r="D35" s="244"/>
      <c r="E35" s="243"/>
      <c r="F35" s="243"/>
      <c r="G35" s="243"/>
      <c r="H35" s="243"/>
      <c r="I35" s="271"/>
      <c r="J35" s="271"/>
      <c r="K35" s="271"/>
      <c r="L35" s="271"/>
      <c r="M35" s="271"/>
      <c r="N35" s="271"/>
      <c r="O35" s="271"/>
      <c r="P35" s="271"/>
      <c r="Q35" s="33">
        <f t="shared" si="2"/>
        <v>0</v>
      </c>
    </row>
    <row r="36" spans="1:17" s="296" customFormat="1" ht="37.5">
      <c r="A36" s="34" t="s">
        <v>72</v>
      </c>
      <c r="B36" s="176" t="s">
        <v>73</v>
      </c>
      <c r="C36" s="147"/>
      <c r="D36" s="33">
        <f t="shared" si="1"/>
        <v>0</v>
      </c>
      <c r="E36" s="147"/>
      <c r="F36" s="147"/>
      <c r="G36" s="147"/>
      <c r="H36" s="147"/>
      <c r="I36" s="147"/>
      <c r="J36" s="147"/>
      <c r="K36" s="179"/>
      <c r="L36" s="179"/>
      <c r="M36" s="147"/>
      <c r="N36" s="147"/>
      <c r="O36" s="147"/>
      <c r="P36" s="147"/>
      <c r="Q36" s="33">
        <f t="shared" si="2"/>
        <v>0</v>
      </c>
    </row>
    <row r="37" spans="1:17" s="296" customFormat="1" ht="37.5">
      <c r="A37" s="282" t="s">
        <v>74</v>
      </c>
      <c r="B37" s="174" t="s">
        <v>338</v>
      </c>
      <c r="C37" s="147"/>
      <c r="D37" s="33">
        <f>SUM(E37:P37)</f>
        <v>0</v>
      </c>
      <c r="E37" s="147"/>
      <c r="F37" s="147"/>
      <c r="G37" s="147"/>
      <c r="H37" s="147"/>
      <c r="I37" s="147"/>
      <c r="J37" s="147"/>
      <c r="K37" s="179"/>
      <c r="L37" s="179"/>
      <c r="M37" s="147"/>
      <c r="N37" s="147"/>
      <c r="O37" s="147"/>
      <c r="P37" s="147"/>
      <c r="Q37" s="33">
        <f t="shared" si="2"/>
        <v>0</v>
      </c>
    </row>
    <row r="38" spans="1:17" s="296" customFormat="1" ht="112.5">
      <c r="A38" s="34" t="s">
        <v>75</v>
      </c>
      <c r="B38" s="174" t="s">
        <v>251</v>
      </c>
      <c r="C38" s="147"/>
      <c r="D38" s="33">
        <f t="shared" si="1"/>
        <v>0</v>
      </c>
      <c r="E38" s="147"/>
      <c r="F38" s="147"/>
      <c r="G38" s="147"/>
      <c r="H38" s="147"/>
      <c r="I38" s="147"/>
      <c r="J38" s="147"/>
      <c r="K38" s="179"/>
      <c r="L38" s="179"/>
      <c r="M38" s="147"/>
      <c r="N38" s="147"/>
      <c r="O38" s="147"/>
      <c r="P38" s="147"/>
      <c r="Q38" s="33">
        <f t="shared" si="2"/>
        <v>0</v>
      </c>
    </row>
    <row r="39" spans="1:17" s="296" customFormat="1" ht="56.25">
      <c r="A39" s="39" t="s">
        <v>271</v>
      </c>
      <c r="B39" s="174" t="s">
        <v>252</v>
      </c>
      <c r="C39" s="146"/>
      <c r="D39" s="33">
        <f t="shared" si="1"/>
        <v>760</v>
      </c>
      <c r="E39" s="146"/>
      <c r="F39" s="146"/>
      <c r="G39" s="146">
        <v>760</v>
      </c>
      <c r="H39" s="146"/>
      <c r="I39" s="146"/>
      <c r="J39" s="146"/>
      <c r="K39" s="178"/>
      <c r="L39" s="178"/>
      <c r="M39" s="146"/>
      <c r="N39" s="146"/>
      <c r="O39" s="146"/>
      <c r="P39" s="146"/>
      <c r="Q39" s="33">
        <f t="shared" si="2"/>
        <v>760</v>
      </c>
    </row>
    <row r="40" spans="1:17" s="296" customFormat="1" ht="93.75">
      <c r="A40" s="39" t="s">
        <v>330</v>
      </c>
      <c r="B40" s="174" t="s">
        <v>337</v>
      </c>
      <c r="C40" s="148"/>
      <c r="D40" s="33">
        <f t="shared" si="1"/>
        <v>0</v>
      </c>
      <c r="E40" s="148"/>
      <c r="F40" s="148"/>
      <c r="G40" s="148"/>
      <c r="H40" s="148"/>
      <c r="I40" s="148"/>
      <c r="J40" s="148"/>
      <c r="K40" s="180"/>
      <c r="L40" s="180"/>
      <c r="M40" s="148"/>
      <c r="N40" s="148"/>
      <c r="O40" s="148"/>
      <c r="P40" s="148"/>
      <c r="Q40" s="33">
        <f t="shared" si="2"/>
        <v>0</v>
      </c>
    </row>
    <row r="41" spans="1:17" s="296" customFormat="1" ht="18.75">
      <c r="A41" s="39" t="s">
        <v>272</v>
      </c>
      <c r="B41" s="174" t="s">
        <v>76</v>
      </c>
      <c r="C41" s="148"/>
      <c r="D41" s="33">
        <f t="shared" si="1"/>
        <v>0</v>
      </c>
      <c r="E41" s="148"/>
      <c r="F41" s="148"/>
      <c r="G41" s="148"/>
      <c r="H41" s="148"/>
      <c r="I41" s="148"/>
      <c r="J41" s="148"/>
      <c r="K41" s="180"/>
      <c r="L41" s="180"/>
      <c r="M41" s="148"/>
      <c r="N41" s="148"/>
      <c r="O41" s="148"/>
      <c r="P41" s="148"/>
      <c r="Q41" s="33">
        <f t="shared" si="2"/>
        <v>0</v>
      </c>
    </row>
    <row r="42" spans="1:45" ht="18.75">
      <c r="A42" s="31" t="s">
        <v>103</v>
      </c>
      <c r="B42" s="43" t="s">
        <v>104</v>
      </c>
      <c r="C42" s="149">
        <f>C43+C81</f>
        <v>0</v>
      </c>
      <c r="D42" s="33">
        <f t="shared" si="1"/>
        <v>91802.6</v>
      </c>
      <c r="E42" s="149">
        <f aca="true" t="shared" si="3" ref="E42:P42">E43+E81</f>
        <v>0</v>
      </c>
      <c r="F42" s="149">
        <f t="shared" si="3"/>
        <v>0</v>
      </c>
      <c r="G42" s="149">
        <f t="shared" si="3"/>
        <v>91802.6</v>
      </c>
      <c r="H42" s="149">
        <f t="shared" si="3"/>
        <v>0</v>
      </c>
      <c r="I42" s="149">
        <f t="shared" si="3"/>
        <v>0</v>
      </c>
      <c r="J42" s="149">
        <f t="shared" si="3"/>
        <v>0</v>
      </c>
      <c r="K42" s="149">
        <f t="shared" si="3"/>
        <v>0</v>
      </c>
      <c r="L42" s="149">
        <f t="shared" si="3"/>
        <v>0</v>
      </c>
      <c r="M42" s="149">
        <f t="shared" si="3"/>
        <v>0</v>
      </c>
      <c r="N42" s="149">
        <f t="shared" si="3"/>
        <v>0</v>
      </c>
      <c r="O42" s="149">
        <f t="shared" si="3"/>
        <v>0</v>
      </c>
      <c r="P42" s="149">
        <f t="shared" si="3"/>
        <v>0</v>
      </c>
      <c r="Q42" s="33">
        <f t="shared" si="2"/>
        <v>91802.6</v>
      </c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</row>
    <row r="43" spans="1:45" ht="37.5">
      <c r="A43" s="692" t="s">
        <v>105</v>
      </c>
      <c r="B43" s="150" t="s">
        <v>88</v>
      </c>
      <c r="C43" s="40">
        <f>C44+C53+C62+C76</f>
        <v>0</v>
      </c>
      <c r="D43" s="33">
        <f t="shared" si="1"/>
        <v>91802.6</v>
      </c>
      <c r="E43" s="40">
        <f aca="true" t="shared" si="4" ref="E43:P43">E44+E53+E62+E76</f>
        <v>0</v>
      </c>
      <c r="F43" s="40">
        <f t="shared" si="4"/>
        <v>0</v>
      </c>
      <c r="G43" s="40">
        <f t="shared" si="4"/>
        <v>91802.6</v>
      </c>
      <c r="H43" s="40">
        <f t="shared" si="4"/>
        <v>0</v>
      </c>
      <c r="I43" s="40">
        <f t="shared" si="4"/>
        <v>0</v>
      </c>
      <c r="J43" s="40">
        <f t="shared" si="4"/>
        <v>0</v>
      </c>
      <c r="K43" s="40">
        <f t="shared" si="4"/>
        <v>0</v>
      </c>
      <c r="L43" s="40">
        <f t="shared" si="4"/>
        <v>0</v>
      </c>
      <c r="M43" s="40">
        <f t="shared" si="4"/>
        <v>0</v>
      </c>
      <c r="N43" s="40">
        <f t="shared" si="4"/>
        <v>0</v>
      </c>
      <c r="O43" s="40">
        <f t="shared" si="4"/>
        <v>0</v>
      </c>
      <c r="P43" s="40">
        <f t="shared" si="4"/>
        <v>0</v>
      </c>
      <c r="Q43" s="33">
        <f t="shared" si="2"/>
        <v>91802.6</v>
      </c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</row>
    <row r="44" spans="1:45" ht="39">
      <c r="A44" s="693" t="s">
        <v>510</v>
      </c>
      <c r="B44" s="151" t="s">
        <v>294</v>
      </c>
      <c r="C44" s="152">
        <f>C45</f>
        <v>0</v>
      </c>
      <c r="D44" s="33">
        <f t="shared" si="1"/>
        <v>28381</v>
      </c>
      <c r="E44" s="152">
        <f aca="true" t="shared" si="5" ref="E44:K44">E45</f>
        <v>0</v>
      </c>
      <c r="F44" s="152">
        <f t="shared" si="5"/>
        <v>0</v>
      </c>
      <c r="G44" s="152">
        <f t="shared" si="5"/>
        <v>28381</v>
      </c>
      <c r="H44" s="152">
        <f t="shared" si="5"/>
        <v>0</v>
      </c>
      <c r="I44" s="152">
        <f t="shared" si="5"/>
        <v>0</v>
      </c>
      <c r="J44" s="152">
        <f t="shared" si="5"/>
        <v>0</v>
      </c>
      <c r="K44" s="152">
        <f t="shared" si="5"/>
        <v>0</v>
      </c>
      <c r="L44" s="152">
        <f>L45</f>
        <v>0</v>
      </c>
      <c r="M44" s="152">
        <f>M45</f>
        <v>0</v>
      </c>
      <c r="N44" s="152">
        <f>N45</f>
        <v>0</v>
      </c>
      <c r="O44" s="152">
        <f>O45</f>
        <v>0</v>
      </c>
      <c r="P44" s="152">
        <f>P45</f>
        <v>0</v>
      </c>
      <c r="Q44" s="33">
        <f t="shared" si="2"/>
        <v>28381</v>
      </c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</row>
    <row r="45" spans="1:45" ht="37.5">
      <c r="A45" s="34" t="s">
        <v>511</v>
      </c>
      <c r="B45" s="35" t="s">
        <v>89</v>
      </c>
      <c r="C45" s="153">
        <f>C46</f>
        <v>0</v>
      </c>
      <c r="D45" s="33">
        <f t="shared" si="1"/>
        <v>28381</v>
      </c>
      <c r="E45" s="153">
        <f>E47+E50</f>
        <v>0</v>
      </c>
      <c r="F45" s="153">
        <f aca="true" t="shared" si="6" ref="F45:P45">F47+F50</f>
        <v>0</v>
      </c>
      <c r="G45" s="153">
        <f t="shared" si="6"/>
        <v>28381</v>
      </c>
      <c r="H45" s="153">
        <f t="shared" si="6"/>
        <v>0</v>
      </c>
      <c r="I45" s="153">
        <f t="shared" si="6"/>
        <v>0</v>
      </c>
      <c r="J45" s="153">
        <f t="shared" si="6"/>
        <v>0</v>
      </c>
      <c r="K45" s="153">
        <f t="shared" si="6"/>
        <v>0</v>
      </c>
      <c r="L45" s="153">
        <f t="shared" si="6"/>
        <v>0</v>
      </c>
      <c r="M45" s="153">
        <f t="shared" si="6"/>
        <v>0</v>
      </c>
      <c r="N45" s="153">
        <f t="shared" si="6"/>
        <v>0</v>
      </c>
      <c r="O45" s="153">
        <f t="shared" si="6"/>
        <v>0</v>
      </c>
      <c r="P45" s="153">
        <f t="shared" si="6"/>
        <v>0</v>
      </c>
      <c r="Q45" s="33">
        <f t="shared" si="2"/>
        <v>28381</v>
      </c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</row>
    <row r="46" spans="1:45" ht="37.5">
      <c r="A46" s="34" t="s">
        <v>512</v>
      </c>
      <c r="B46" s="35" t="s">
        <v>90</v>
      </c>
      <c r="C46" s="154"/>
      <c r="D46" s="33">
        <f t="shared" si="1"/>
        <v>0</v>
      </c>
      <c r="E46" s="679"/>
      <c r="F46" s="679"/>
      <c r="G46" s="679"/>
      <c r="H46" s="679"/>
      <c r="I46" s="679"/>
      <c r="J46" s="679"/>
      <c r="K46" s="679"/>
      <c r="L46" s="679"/>
      <c r="M46" s="679"/>
      <c r="N46" s="679"/>
      <c r="O46" s="679"/>
      <c r="P46" s="679"/>
      <c r="Q46" s="33">
        <f t="shared" si="2"/>
        <v>0</v>
      </c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</row>
    <row r="47" spans="1:17" s="299" customFormat="1" ht="37.5">
      <c r="A47" s="34" t="s">
        <v>513</v>
      </c>
      <c r="B47" s="35" t="s">
        <v>265</v>
      </c>
      <c r="C47" s="676"/>
      <c r="D47" s="677">
        <f>SUM(E47:P47)</f>
        <v>0</v>
      </c>
      <c r="E47" s="676"/>
      <c r="F47" s="676"/>
      <c r="G47" s="676"/>
      <c r="H47" s="676">
        <f>H48+H49</f>
        <v>0</v>
      </c>
      <c r="I47" s="676">
        <f aca="true" t="shared" si="7" ref="I47:P47">I48+I49</f>
        <v>0</v>
      </c>
      <c r="J47" s="676">
        <f t="shared" si="7"/>
        <v>0</v>
      </c>
      <c r="K47" s="676">
        <f t="shared" si="7"/>
        <v>0</v>
      </c>
      <c r="L47" s="676">
        <f t="shared" si="7"/>
        <v>0</v>
      </c>
      <c r="M47" s="676">
        <f t="shared" si="7"/>
        <v>0</v>
      </c>
      <c r="N47" s="676">
        <f t="shared" si="7"/>
        <v>0</v>
      </c>
      <c r="O47" s="676">
        <f t="shared" si="7"/>
        <v>0</v>
      </c>
      <c r="P47" s="676">
        <f t="shared" si="7"/>
        <v>0</v>
      </c>
      <c r="Q47" s="677">
        <f t="shared" si="2"/>
        <v>0</v>
      </c>
    </row>
    <row r="48" spans="1:17" s="299" customFormat="1" ht="75">
      <c r="A48" s="549" t="s">
        <v>509</v>
      </c>
      <c r="B48" s="35"/>
      <c r="C48" s="155"/>
      <c r="D48" s="33">
        <f>SUM(E48:P48)</f>
        <v>0</v>
      </c>
      <c r="E48" s="676"/>
      <c r="F48" s="676"/>
      <c r="G48" s="676"/>
      <c r="H48" s="148"/>
      <c r="I48" s="148"/>
      <c r="J48" s="148"/>
      <c r="K48" s="148"/>
      <c r="L48" s="148"/>
      <c r="M48" s="148"/>
      <c r="N48" s="148"/>
      <c r="O48" s="148"/>
      <c r="P48" s="148"/>
      <c r="Q48" s="33">
        <f t="shared" si="2"/>
        <v>0</v>
      </c>
    </row>
    <row r="49" spans="1:17" s="299" customFormat="1" ht="37.5">
      <c r="A49" s="549" t="s">
        <v>508</v>
      </c>
      <c r="B49" s="35"/>
      <c r="C49" s="155"/>
      <c r="D49" s="33"/>
      <c r="E49" s="676"/>
      <c r="F49" s="676"/>
      <c r="G49" s="676"/>
      <c r="H49" s="148"/>
      <c r="I49" s="148"/>
      <c r="J49" s="148"/>
      <c r="K49" s="148"/>
      <c r="L49" s="148"/>
      <c r="M49" s="148"/>
      <c r="N49" s="148"/>
      <c r="O49" s="148"/>
      <c r="P49" s="148"/>
      <c r="Q49" s="33"/>
    </row>
    <row r="50" spans="1:17" s="299" customFormat="1" ht="37.5">
      <c r="A50" s="34" t="s">
        <v>514</v>
      </c>
      <c r="B50" s="35" t="s">
        <v>266</v>
      </c>
      <c r="C50" s="676"/>
      <c r="D50" s="677">
        <f>SUM(E50:P50)</f>
        <v>28381</v>
      </c>
      <c r="E50" s="676">
        <f>E51+E52</f>
        <v>0</v>
      </c>
      <c r="F50" s="676">
        <f>F51+F52</f>
        <v>0</v>
      </c>
      <c r="G50" s="676">
        <f>G51+G52</f>
        <v>28381</v>
      </c>
      <c r="H50" s="676"/>
      <c r="I50" s="676"/>
      <c r="J50" s="676"/>
      <c r="K50" s="676"/>
      <c r="L50" s="678"/>
      <c r="M50" s="676"/>
      <c r="N50" s="676"/>
      <c r="O50" s="676"/>
      <c r="P50" s="676"/>
      <c r="Q50" s="677">
        <f t="shared" si="2"/>
        <v>28381</v>
      </c>
    </row>
    <row r="51" spans="1:17" s="283" customFormat="1" ht="75">
      <c r="A51" s="549" t="s">
        <v>509</v>
      </c>
      <c r="B51" s="156"/>
      <c r="C51" s="154"/>
      <c r="D51" s="33">
        <f>SUM(E51:P51)</f>
        <v>28381</v>
      </c>
      <c r="E51" s="148"/>
      <c r="F51" s="148"/>
      <c r="G51" s="148">
        <v>28381</v>
      </c>
      <c r="H51" s="679"/>
      <c r="I51" s="679"/>
      <c r="J51" s="679"/>
      <c r="K51" s="679"/>
      <c r="L51" s="679"/>
      <c r="M51" s="679"/>
      <c r="N51" s="679"/>
      <c r="O51" s="679"/>
      <c r="P51" s="679"/>
      <c r="Q51" s="33">
        <f t="shared" si="2"/>
        <v>28381</v>
      </c>
    </row>
    <row r="52" spans="1:17" s="283" customFormat="1" ht="37.5">
      <c r="A52" s="549" t="s">
        <v>508</v>
      </c>
      <c r="B52" s="156"/>
      <c r="C52" s="154"/>
      <c r="D52" s="33"/>
      <c r="E52" s="148"/>
      <c r="F52" s="148"/>
      <c r="G52" s="148"/>
      <c r="H52" s="679"/>
      <c r="I52" s="679"/>
      <c r="J52" s="679"/>
      <c r="K52" s="679"/>
      <c r="L52" s="679"/>
      <c r="M52" s="679"/>
      <c r="N52" s="679"/>
      <c r="O52" s="679"/>
      <c r="P52" s="679"/>
      <c r="Q52" s="33"/>
    </row>
    <row r="53" spans="1:45" ht="39">
      <c r="A53" s="693" t="s">
        <v>515</v>
      </c>
      <c r="B53" s="151" t="s">
        <v>14</v>
      </c>
      <c r="C53" s="152">
        <f>C58+C57</f>
        <v>0</v>
      </c>
      <c r="D53" s="33">
        <f t="shared" si="1"/>
        <v>62525.8</v>
      </c>
      <c r="E53" s="152">
        <f>E54+E56+E58</f>
        <v>0</v>
      </c>
      <c r="F53" s="152">
        <f>F54+F56+F58</f>
        <v>0</v>
      </c>
      <c r="G53" s="152">
        <f>G54+G56+G58</f>
        <v>62525.8</v>
      </c>
      <c r="H53" s="152">
        <f>H54+H56+H58</f>
        <v>0</v>
      </c>
      <c r="I53" s="152">
        <f aca="true" t="shared" si="8" ref="I53:P53">I56+I58</f>
        <v>0</v>
      </c>
      <c r="J53" s="152">
        <f t="shared" si="8"/>
        <v>0</v>
      </c>
      <c r="K53" s="152">
        <f t="shared" si="8"/>
        <v>0</v>
      </c>
      <c r="L53" s="152">
        <f t="shared" si="8"/>
        <v>0</v>
      </c>
      <c r="M53" s="152">
        <f t="shared" si="8"/>
        <v>0</v>
      </c>
      <c r="N53" s="152">
        <f t="shared" si="8"/>
        <v>0</v>
      </c>
      <c r="O53" s="152">
        <f t="shared" si="8"/>
        <v>0</v>
      </c>
      <c r="P53" s="152">
        <f t="shared" si="8"/>
        <v>0</v>
      </c>
      <c r="Q53" s="33">
        <f t="shared" si="2"/>
        <v>62525.8</v>
      </c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</row>
    <row r="54" spans="1:45" ht="75">
      <c r="A54" s="143" t="s">
        <v>604</v>
      </c>
      <c r="B54" s="35" t="s">
        <v>358</v>
      </c>
      <c r="C54" s="153">
        <f>C55</f>
        <v>0</v>
      </c>
      <c r="D54" s="33">
        <f>SUM(E54:P54)</f>
        <v>0</v>
      </c>
      <c r="E54" s="153">
        <f>E55</f>
        <v>0</v>
      </c>
      <c r="F54" s="153">
        <f>F55</f>
        <v>0</v>
      </c>
      <c r="G54" s="153">
        <f>G55</f>
        <v>0</v>
      </c>
      <c r="H54" s="153"/>
      <c r="I54" s="152"/>
      <c r="J54" s="152"/>
      <c r="K54" s="152"/>
      <c r="L54" s="152"/>
      <c r="M54" s="152"/>
      <c r="N54" s="152"/>
      <c r="O54" s="152"/>
      <c r="P54" s="152"/>
      <c r="Q54" s="33">
        <f>C54+D54</f>
        <v>0</v>
      </c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</row>
    <row r="55" spans="1:45" ht="75">
      <c r="A55" s="143" t="s">
        <v>605</v>
      </c>
      <c r="B55" s="35" t="s">
        <v>359</v>
      </c>
      <c r="C55" s="153"/>
      <c r="D55" s="33">
        <f>SUM(E55:P55)</f>
        <v>0</v>
      </c>
      <c r="E55" s="148"/>
      <c r="F55" s="148"/>
      <c r="G55" s="148"/>
      <c r="H55" s="153"/>
      <c r="I55" s="152"/>
      <c r="J55" s="152"/>
      <c r="K55" s="152"/>
      <c r="L55" s="152"/>
      <c r="M55" s="152"/>
      <c r="N55" s="152"/>
      <c r="O55" s="152"/>
      <c r="P55" s="152"/>
      <c r="Q55" s="33">
        <f>C55+D55</f>
        <v>0</v>
      </c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</row>
    <row r="56" spans="1:45" ht="96" customHeight="1">
      <c r="A56" s="143" t="s">
        <v>606</v>
      </c>
      <c r="B56" s="306" t="s">
        <v>327</v>
      </c>
      <c r="C56" s="152">
        <f>C57</f>
        <v>0</v>
      </c>
      <c r="D56" s="33">
        <f t="shared" si="1"/>
        <v>0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33">
        <f t="shared" si="2"/>
        <v>0</v>
      </c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</row>
    <row r="57" spans="1:45" ht="112.5">
      <c r="A57" s="143" t="s">
        <v>607</v>
      </c>
      <c r="B57" s="306" t="s">
        <v>3</v>
      </c>
      <c r="C57" s="154"/>
      <c r="D57" s="33">
        <f t="shared" si="1"/>
        <v>0</v>
      </c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33">
        <f t="shared" si="2"/>
        <v>0</v>
      </c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</row>
    <row r="58" spans="1:45" ht="18.75">
      <c r="A58" s="143" t="s">
        <v>608</v>
      </c>
      <c r="B58" s="35" t="s">
        <v>91</v>
      </c>
      <c r="C58" s="153">
        <f>C59</f>
        <v>0</v>
      </c>
      <c r="D58" s="33">
        <f t="shared" si="1"/>
        <v>62525.8</v>
      </c>
      <c r="E58" s="153">
        <f>E60+E61</f>
        <v>0</v>
      </c>
      <c r="F58" s="153">
        <f aca="true" t="shared" si="9" ref="F58:P58">F60+F61</f>
        <v>0</v>
      </c>
      <c r="G58" s="153">
        <f t="shared" si="9"/>
        <v>62525.8</v>
      </c>
      <c r="H58" s="153">
        <f t="shared" si="9"/>
        <v>0</v>
      </c>
      <c r="I58" s="153">
        <f t="shared" si="9"/>
        <v>0</v>
      </c>
      <c r="J58" s="153">
        <f t="shared" si="9"/>
        <v>0</v>
      </c>
      <c r="K58" s="153">
        <f t="shared" si="9"/>
        <v>0</v>
      </c>
      <c r="L58" s="153">
        <f t="shared" si="9"/>
        <v>0</v>
      </c>
      <c r="M58" s="153">
        <f t="shared" si="9"/>
        <v>0</v>
      </c>
      <c r="N58" s="153">
        <f t="shared" si="9"/>
        <v>0</v>
      </c>
      <c r="O58" s="153">
        <f t="shared" si="9"/>
        <v>0</v>
      </c>
      <c r="P58" s="153">
        <f t="shared" si="9"/>
        <v>0</v>
      </c>
      <c r="Q58" s="33">
        <f t="shared" si="2"/>
        <v>62525.8</v>
      </c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</row>
    <row r="59" spans="1:45" ht="26.25" customHeight="1">
      <c r="A59" s="143" t="s">
        <v>609</v>
      </c>
      <c r="B59" s="35" t="s">
        <v>92</v>
      </c>
      <c r="C59" s="154"/>
      <c r="D59" s="33">
        <f t="shared" si="1"/>
        <v>0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33">
        <f t="shared" si="2"/>
        <v>0</v>
      </c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</row>
    <row r="60" spans="1:45" ht="23.25" customHeight="1">
      <c r="A60" s="143" t="s">
        <v>535</v>
      </c>
      <c r="B60" s="35" t="s">
        <v>406</v>
      </c>
      <c r="C60" s="152"/>
      <c r="D60" s="33">
        <f t="shared" si="1"/>
        <v>0</v>
      </c>
      <c r="E60" s="153"/>
      <c r="F60" s="153"/>
      <c r="G60" s="153"/>
      <c r="H60" s="154"/>
      <c r="I60" s="154"/>
      <c r="J60" s="154"/>
      <c r="K60" s="154"/>
      <c r="L60" s="154"/>
      <c r="M60" s="154"/>
      <c r="N60" s="154"/>
      <c r="O60" s="154"/>
      <c r="P60" s="154"/>
      <c r="Q60" s="33">
        <f t="shared" si="2"/>
        <v>0</v>
      </c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</row>
    <row r="61" spans="1:45" ht="24.75" customHeight="1">
      <c r="A61" s="143" t="s">
        <v>619</v>
      </c>
      <c r="B61" s="35" t="s">
        <v>407</v>
      </c>
      <c r="C61" s="152"/>
      <c r="D61" s="33">
        <f t="shared" si="1"/>
        <v>62525.8</v>
      </c>
      <c r="E61" s="154"/>
      <c r="F61" s="154"/>
      <c r="G61" s="154">
        <v>62525.8</v>
      </c>
      <c r="H61" s="153"/>
      <c r="I61" s="153"/>
      <c r="J61" s="153"/>
      <c r="K61" s="153"/>
      <c r="L61" s="153"/>
      <c r="M61" s="153"/>
      <c r="N61" s="153"/>
      <c r="O61" s="153"/>
      <c r="P61" s="153"/>
      <c r="Q61" s="33">
        <f t="shared" si="2"/>
        <v>62525.8</v>
      </c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</row>
    <row r="62" spans="1:45" ht="39">
      <c r="A62" s="694" t="s">
        <v>537</v>
      </c>
      <c r="B62" s="151" t="s">
        <v>15</v>
      </c>
      <c r="C62" s="152">
        <f>C73+C63+C67+C69+C71</f>
        <v>0</v>
      </c>
      <c r="D62" s="33">
        <f t="shared" si="1"/>
        <v>895.8000000000001</v>
      </c>
      <c r="E62" s="152">
        <f aca="true" t="shared" si="10" ref="E62:P62">E63+E73</f>
        <v>0</v>
      </c>
      <c r="F62" s="152">
        <f t="shared" si="10"/>
        <v>0</v>
      </c>
      <c r="G62" s="152">
        <f t="shared" si="10"/>
        <v>895.8000000000001</v>
      </c>
      <c r="H62" s="152">
        <f t="shared" si="10"/>
        <v>0</v>
      </c>
      <c r="I62" s="152">
        <f t="shared" si="10"/>
        <v>0</v>
      </c>
      <c r="J62" s="152">
        <f t="shared" si="10"/>
        <v>0</v>
      </c>
      <c r="K62" s="152">
        <f t="shared" si="10"/>
        <v>0</v>
      </c>
      <c r="L62" s="152">
        <f t="shared" si="10"/>
        <v>0</v>
      </c>
      <c r="M62" s="152">
        <f t="shared" si="10"/>
        <v>0</v>
      </c>
      <c r="N62" s="152">
        <f t="shared" si="10"/>
        <v>0</v>
      </c>
      <c r="O62" s="152">
        <f t="shared" si="10"/>
        <v>0</v>
      </c>
      <c r="P62" s="152">
        <f t="shared" si="10"/>
        <v>0</v>
      </c>
      <c r="Q62" s="33">
        <f t="shared" si="2"/>
        <v>895.8000000000001</v>
      </c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</row>
    <row r="63" spans="1:45" ht="56.25">
      <c r="A63" s="41" t="s">
        <v>538</v>
      </c>
      <c r="B63" s="150" t="s">
        <v>93</v>
      </c>
      <c r="C63" s="153">
        <f>C64</f>
        <v>0</v>
      </c>
      <c r="D63" s="33">
        <f t="shared" si="1"/>
        <v>7.6</v>
      </c>
      <c r="E63" s="153">
        <f>E66</f>
        <v>0</v>
      </c>
      <c r="F63" s="153">
        <f>F66</f>
        <v>0</v>
      </c>
      <c r="G63" s="153">
        <f>G66</f>
        <v>7.6</v>
      </c>
      <c r="H63" s="153">
        <f aca="true" t="shared" si="11" ref="H63:P63">H65</f>
        <v>0</v>
      </c>
      <c r="I63" s="153">
        <f t="shared" si="11"/>
        <v>0</v>
      </c>
      <c r="J63" s="153">
        <f t="shared" si="11"/>
        <v>0</v>
      </c>
      <c r="K63" s="153">
        <f t="shared" si="11"/>
        <v>0</v>
      </c>
      <c r="L63" s="153">
        <f t="shared" si="11"/>
        <v>0</v>
      </c>
      <c r="M63" s="153">
        <f t="shared" si="11"/>
        <v>0</v>
      </c>
      <c r="N63" s="153">
        <f t="shared" si="11"/>
        <v>0</v>
      </c>
      <c r="O63" s="153">
        <f t="shared" si="11"/>
        <v>0</v>
      </c>
      <c r="P63" s="153">
        <f t="shared" si="11"/>
        <v>0</v>
      </c>
      <c r="Q63" s="33">
        <f t="shared" si="2"/>
        <v>7.6</v>
      </c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</row>
    <row r="64" spans="1:45" ht="56.25">
      <c r="A64" s="143" t="s">
        <v>539</v>
      </c>
      <c r="B64" s="156" t="s">
        <v>95</v>
      </c>
      <c r="C64" s="154"/>
      <c r="D64" s="33">
        <f t="shared" si="1"/>
        <v>0</v>
      </c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33">
        <f t="shared" si="2"/>
        <v>0</v>
      </c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</row>
    <row r="65" spans="1:45" s="300" customFormat="1" ht="57">
      <c r="A65" s="143" t="s">
        <v>540</v>
      </c>
      <c r="B65" s="35" t="s">
        <v>270</v>
      </c>
      <c r="C65" s="152"/>
      <c r="D65" s="33">
        <f t="shared" si="1"/>
        <v>0</v>
      </c>
      <c r="E65" s="152"/>
      <c r="F65" s="152"/>
      <c r="G65" s="152"/>
      <c r="H65" s="154"/>
      <c r="I65" s="154"/>
      <c r="J65" s="154"/>
      <c r="K65" s="154"/>
      <c r="L65" s="154"/>
      <c r="M65" s="154"/>
      <c r="N65" s="154"/>
      <c r="O65" s="154"/>
      <c r="P65" s="154"/>
      <c r="Q65" s="33">
        <f t="shared" si="2"/>
        <v>0</v>
      </c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</row>
    <row r="66" spans="1:45" s="300" customFormat="1" ht="57">
      <c r="A66" s="143" t="s">
        <v>541</v>
      </c>
      <c r="B66" s="35" t="s">
        <v>269</v>
      </c>
      <c r="C66" s="152"/>
      <c r="D66" s="33">
        <f t="shared" si="1"/>
        <v>7.6</v>
      </c>
      <c r="E66" s="154"/>
      <c r="F66" s="154"/>
      <c r="G66" s="154">
        <v>7.6</v>
      </c>
      <c r="H66" s="152"/>
      <c r="I66" s="152"/>
      <c r="J66" s="152"/>
      <c r="K66" s="152"/>
      <c r="L66" s="152"/>
      <c r="M66" s="152"/>
      <c r="N66" s="152"/>
      <c r="O66" s="152"/>
      <c r="P66" s="152"/>
      <c r="Q66" s="33">
        <f t="shared" si="2"/>
        <v>7.6</v>
      </c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</row>
    <row r="67" spans="1:45" ht="56.25">
      <c r="A67" s="41" t="s">
        <v>542</v>
      </c>
      <c r="B67" s="150" t="s">
        <v>309</v>
      </c>
      <c r="C67" s="153">
        <f>C68</f>
        <v>0</v>
      </c>
      <c r="D67" s="33">
        <f t="shared" si="1"/>
        <v>0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33">
        <f t="shared" si="2"/>
        <v>0</v>
      </c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</row>
    <row r="68" spans="1:45" ht="75">
      <c r="A68" s="475" t="s">
        <v>543</v>
      </c>
      <c r="B68" s="690" t="s">
        <v>8</v>
      </c>
      <c r="C68" s="157"/>
      <c r="D68" s="33">
        <f t="shared" si="1"/>
        <v>0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33">
        <f t="shared" si="2"/>
        <v>0</v>
      </c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</row>
    <row r="69" spans="1:45" ht="96" customHeight="1">
      <c r="A69" s="41" t="s">
        <v>610</v>
      </c>
      <c r="B69" s="150" t="s">
        <v>310</v>
      </c>
      <c r="C69" s="153">
        <f>C70</f>
        <v>0</v>
      </c>
      <c r="D69" s="33">
        <f t="shared" si="1"/>
        <v>0</v>
      </c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33">
        <f t="shared" si="2"/>
        <v>0</v>
      </c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</row>
    <row r="70" spans="1:45" ht="112.5">
      <c r="A70" s="475" t="s">
        <v>611</v>
      </c>
      <c r="B70" s="156" t="s">
        <v>311</v>
      </c>
      <c r="C70" s="154"/>
      <c r="D70" s="33">
        <f t="shared" si="1"/>
        <v>0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33">
        <f t="shared" si="2"/>
        <v>0</v>
      </c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</row>
    <row r="71" spans="1:45" ht="93.75">
      <c r="A71" s="144" t="s">
        <v>587</v>
      </c>
      <c r="B71" s="158" t="s">
        <v>0</v>
      </c>
      <c r="C71" s="33">
        <f>C72</f>
        <v>0</v>
      </c>
      <c r="D71" s="3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33">
        <f t="shared" si="2"/>
        <v>0</v>
      </c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</row>
    <row r="72" spans="1:45" ht="93.75">
      <c r="A72" s="256" t="s">
        <v>588</v>
      </c>
      <c r="B72" s="35" t="s">
        <v>1</v>
      </c>
      <c r="C72" s="154"/>
      <c r="D72" s="3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33">
        <f t="shared" si="2"/>
        <v>0</v>
      </c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</row>
    <row r="73" spans="1:45" ht="56.25">
      <c r="A73" s="41" t="s">
        <v>546</v>
      </c>
      <c r="B73" s="158" t="s">
        <v>248</v>
      </c>
      <c r="C73" s="153">
        <f>C74</f>
        <v>0</v>
      </c>
      <c r="D73" s="33">
        <f>SUM(E73:P73)</f>
        <v>888.2</v>
      </c>
      <c r="E73" s="153">
        <f>E75</f>
        <v>0</v>
      </c>
      <c r="F73" s="153">
        <f>F75</f>
        <v>0</v>
      </c>
      <c r="G73" s="153">
        <f>G75</f>
        <v>888.2</v>
      </c>
      <c r="H73" s="153">
        <f aca="true" t="shared" si="12" ref="H73:P73">H74</f>
        <v>0</v>
      </c>
      <c r="I73" s="153">
        <f t="shared" si="12"/>
        <v>0</v>
      </c>
      <c r="J73" s="153">
        <f t="shared" si="12"/>
        <v>0</v>
      </c>
      <c r="K73" s="153">
        <f t="shared" si="12"/>
        <v>0</v>
      </c>
      <c r="L73" s="153">
        <f t="shared" si="12"/>
        <v>0</v>
      </c>
      <c r="M73" s="153">
        <f t="shared" si="12"/>
        <v>0</v>
      </c>
      <c r="N73" s="153">
        <f t="shared" si="12"/>
        <v>0</v>
      </c>
      <c r="O73" s="153">
        <f t="shared" si="12"/>
        <v>0</v>
      </c>
      <c r="P73" s="153">
        <f t="shared" si="12"/>
        <v>0</v>
      </c>
      <c r="Q73" s="33">
        <f t="shared" si="2"/>
        <v>888.2</v>
      </c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</row>
    <row r="74" spans="1:45" s="300" customFormat="1" ht="84.75" customHeight="1">
      <c r="A74" s="475" t="s">
        <v>612</v>
      </c>
      <c r="B74" s="35" t="s">
        <v>267</v>
      </c>
      <c r="C74" s="153"/>
      <c r="D74" s="33">
        <f>SUM(E74:P74)</f>
        <v>0</v>
      </c>
      <c r="E74" s="153"/>
      <c r="F74" s="153"/>
      <c r="G74" s="153"/>
      <c r="H74" s="155"/>
      <c r="I74" s="155"/>
      <c r="J74" s="155"/>
      <c r="K74" s="155"/>
      <c r="L74" s="155"/>
      <c r="M74" s="155"/>
      <c r="N74" s="155"/>
      <c r="O74" s="155"/>
      <c r="P74" s="155"/>
      <c r="Q74" s="33">
        <f t="shared" si="2"/>
        <v>0</v>
      </c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</row>
    <row r="75" spans="1:45" s="300" customFormat="1" ht="77.25" customHeight="1">
      <c r="A75" s="475" t="s">
        <v>613</v>
      </c>
      <c r="B75" s="35" t="s">
        <v>268</v>
      </c>
      <c r="C75" s="153"/>
      <c r="D75" s="33">
        <f>SUM(E75:P75)</f>
        <v>888.2</v>
      </c>
      <c r="E75" s="155"/>
      <c r="F75" s="155"/>
      <c r="G75" s="155">
        <v>888.2</v>
      </c>
      <c r="H75" s="153"/>
      <c r="I75" s="153"/>
      <c r="J75" s="153"/>
      <c r="K75" s="153"/>
      <c r="L75" s="153"/>
      <c r="M75" s="153"/>
      <c r="N75" s="153"/>
      <c r="O75" s="153"/>
      <c r="P75" s="153"/>
      <c r="Q75" s="33">
        <f t="shared" si="2"/>
        <v>888.2</v>
      </c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</row>
    <row r="76" spans="1:45" ht="18.75">
      <c r="A76" s="144" t="s">
        <v>551</v>
      </c>
      <c r="B76" s="145" t="s">
        <v>85</v>
      </c>
      <c r="C76" s="153">
        <f>C77</f>
        <v>0</v>
      </c>
      <c r="D76" s="33">
        <f t="shared" si="1"/>
        <v>0</v>
      </c>
      <c r="E76" s="153">
        <f>E77</f>
        <v>0</v>
      </c>
      <c r="F76" s="153">
        <f aca="true" t="shared" si="13" ref="F76:P76">F77</f>
        <v>0</v>
      </c>
      <c r="G76" s="153">
        <f t="shared" si="13"/>
        <v>0</v>
      </c>
      <c r="H76" s="153">
        <f t="shared" si="13"/>
        <v>0</v>
      </c>
      <c r="I76" s="153">
        <f t="shared" si="13"/>
        <v>0</v>
      </c>
      <c r="J76" s="153">
        <f t="shared" si="13"/>
        <v>0</v>
      </c>
      <c r="K76" s="153">
        <f t="shared" si="13"/>
        <v>0</v>
      </c>
      <c r="L76" s="153">
        <f t="shared" si="13"/>
        <v>0</v>
      </c>
      <c r="M76" s="153">
        <f t="shared" si="13"/>
        <v>0</v>
      </c>
      <c r="N76" s="153">
        <f t="shared" si="13"/>
        <v>0</v>
      </c>
      <c r="O76" s="153">
        <f t="shared" si="13"/>
        <v>0</v>
      </c>
      <c r="P76" s="153">
        <f t="shared" si="13"/>
        <v>0</v>
      </c>
      <c r="Q76" s="33">
        <f t="shared" si="2"/>
        <v>0</v>
      </c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</row>
    <row r="77" spans="1:17" s="287" customFormat="1" ht="75">
      <c r="A77" s="695" t="s">
        <v>614</v>
      </c>
      <c r="B77" s="257" t="s">
        <v>48</v>
      </c>
      <c r="C77" s="153">
        <f>SUM(C78:C80)</f>
        <v>0</v>
      </c>
      <c r="D77" s="153">
        <f aca="true" t="shared" si="14" ref="D77:P77">SUM(D78:D80)</f>
        <v>0</v>
      </c>
      <c r="E77" s="153">
        <f t="shared" si="14"/>
        <v>0</v>
      </c>
      <c r="F77" s="153">
        <f t="shared" si="14"/>
        <v>0</v>
      </c>
      <c r="G77" s="153">
        <f t="shared" si="14"/>
        <v>0</v>
      </c>
      <c r="H77" s="153">
        <f t="shared" si="14"/>
        <v>0</v>
      </c>
      <c r="I77" s="153">
        <f t="shared" si="14"/>
        <v>0</v>
      </c>
      <c r="J77" s="153">
        <f t="shared" si="14"/>
        <v>0</v>
      </c>
      <c r="K77" s="153">
        <f t="shared" si="14"/>
        <v>0</v>
      </c>
      <c r="L77" s="153">
        <f t="shared" si="14"/>
        <v>0</v>
      </c>
      <c r="M77" s="153">
        <f t="shared" si="14"/>
        <v>0</v>
      </c>
      <c r="N77" s="153">
        <f t="shared" si="14"/>
        <v>0</v>
      </c>
      <c r="O77" s="153">
        <f t="shared" si="14"/>
        <v>0</v>
      </c>
      <c r="P77" s="153">
        <f t="shared" si="14"/>
        <v>0</v>
      </c>
      <c r="Q77" s="33">
        <f t="shared" si="2"/>
        <v>0</v>
      </c>
    </row>
    <row r="78" spans="1:17" s="287" customFormat="1" ht="93.75">
      <c r="A78" s="475" t="s">
        <v>615</v>
      </c>
      <c r="B78" s="167" t="s">
        <v>55</v>
      </c>
      <c r="C78" s="154"/>
      <c r="D78" s="33">
        <f aca="true" t="shared" si="15" ref="D78:D84">SUM(E78:P78)</f>
        <v>0</v>
      </c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33">
        <f t="shared" si="2"/>
        <v>0</v>
      </c>
    </row>
    <row r="79" spans="1:17" s="287" customFormat="1" ht="93.75">
      <c r="A79" s="475" t="s">
        <v>616</v>
      </c>
      <c r="B79" s="167" t="s">
        <v>295</v>
      </c>
      <c r="C79" s="153"/>
      <c r="D79" s="33">
        <f t="shared" si="15"/>
        <v>0</v>
      </c>
      <c r="E79" s="153"/>
      <c r="F79" s="153"/>
      <c r="G79" s="153"/>
      <c r="H79" s="154"/>
      <c r="I79" s="154"/>
      <c r="J79" s="154"/>
      <c r="K79" s="154"/>
      <c r="L79" s="154"/>
      <c r="M79" s="154"/>
      <c r="N79" s="154"/>
      <c r="O79" s="154"/>
      <c r="P79" s="154"/>
      <c r="Q79" s="33">
        <f t="shared" si="2"/>
        <v>0</v>
      </c>
    </row>
    <row r="80" spans="1:17" s="287" customFormat="1" ht="93.75">
      <c r="A80" s="475" t="s">
        <v>617</v>
      </c>
      <c r="B80" s="167" t="s">
        <v>296</v>
      </c>
      <c r="C80" s="153"/>
      <c r="D80" s="33">
        <f t="shared" si="15"/>
        <v>0</v>
      </c>
      <c r="E80" s="154"/>
      <c r="F80" s="154"/>
      <c r="G80" s="154"/>
      <c r="H80" s="153"/>
      <c r="I80" s="153"/>
      <c r="J80" s="153"/>
      <c r="K80" s="153"/>
      <c r="L80" s="153"/>
      <c r="M80" s="153"/>
      <c r="N80" s="153"/>
      <c r="O80" s="153"/>
      <c r="P80" s="153"/>
      <c r="Q80" s="33">
        <f aca="true" t="shared" si="16" ref="Q80:Q85">C80+D80</f>
        <v>0</v>
      </c>
    </row>
    <row r="81" spans="1:17" s="287" customFormat="1" ht="18.75">
      <c r="A81" s="247" t="s">
        <v>331</v>
      </c>
      <c r="B81" s="145" t="s">
        <v>332</v>
      </c>
      <c r="C81" s="154"/>
      <c r="D81" s="33">
        <f t="shared" si="15"/>
        <v>0</v>
      </c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33">
        <f t="shared" si="16"/>
        <v>0</v>
      </c>
    </row>
    <row r="82" spans="1:45" ht="18.75">
      <c r="A82" s="41"/>
      <c r="B82" s="142" t="s">
        <v>110</v>
      </c>
      <c r="C82" s="153">
        <f>C127</f>
        <v>0</v>
      </c>
      <c r="D82" s="33">
        <f t="shared" si="15"/>
        <v>139535.8</v>
      </c>
      <c r="E82" s="153">
        <f>E127</f>
        <v>0</v>
      </c>
      <c r="F82" s="153">
        <f aca="true" t="shared" si="17" ref="F82:L82">F127</f>
        <v>0</v>
      </c>
      <c r="G82" s="153">
        <f t="shared" si="17"/>
        <v>139535.8</v>
      </c>
      <c r="H82" s="153">
        <f t="shared" si="17"/>
        <v>0</v>
      </c>
      <c r="I82" s="153">
        <f t="shared" si="17"/>
        <v>0</v>
      </c>
      <c r="J82" s="153">
        <f t="shared" si="17"/>
        <v>0</v>
      </c>
      <c r="K82" s="153">
        <f t="shared" si="17"/>
        <v>0</v>
      </c>
      <c r="L82" s="153">
        <f t="shared" si="17"/>
        <v>0</v>
      </c>
      <c r="M82" s="153">
        <f>M127</f>
        <v>0</v>
      </c>
      <c r="N82" s="153">
        <f>N127</f>
        <v>0</v>
      </c>
      <c r="O82" s="153">
        <f>O127</f>
        <v>0</v>
      </c>
      <c r="P82" s="153">
        <f>P127</f>
        <v>0</v>
      </c>
      <c r="Q82" s="33">
        <f t="shared" si="16"/>
        <v>139535.8</v>
      </c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</row>
    <row r="83" spans="1:45" ht="18.75">
      <c r="A83" s="41"/>
      <c r="B83" s="42" t="s">
        <v>170</v>
      </c>
      <c r="C83" s="153">
        <f>D179</f>
        <v>0</v>
      </c>
      <c r="D83" s="33">
        <f t="shared" si="15"/>
        <v>0</v>
      </c>
      <c r="E83" s="153">
        <f aca="true" t="shared" si="18" ref="E83:L83">F179</f>
        <v>0</v>
      </c>
      <c r="F83" s="153">
        <f t="shared" si="18"/>
        <v>0</v>
      </c>
      <c r="G83" s="153">
        <f t="shared" si="18"/>
        <v>0</v>
      </c>
      <c r="H83" s="153">
        <f t="shared" si="18"/>
        <v>0</v>
      </c>
      <c r="I83" s="153">
        <f t="shared" si="18"/>
        <v>0</v>
      </c>
      <c r="J83" s="153">
        <f t="shared" si="18"/>
        <v>0</v>
      </c>
      <c r="K83" s="153">
        <f t="shared" si="18"/>
        <v>0</v>
      </c>
      <c r="L83" s="153">
        <f t="shared" si="18"/>
        <v>0</v>
      </c>
      <c r="M83" s="153">
        <f>N179</f>
        <v>0</v>
      </c>
      <c r="N83" s="153">
        <f>O179</f>
        <v>0</v>
      </c>
      <c r="O83" s="153">
        <f>P179</f>
        <v>0</v>
      </c>
      <c r="P83" s="153">
        <f>Q179</f>
        <v>0</v>
      </c>
      <c r="Q83" s="33">
        <f t="shared" si="16"/>
        <v>0</v>
      </c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</row>
    <row r="84" spans="1:45" ht="19.5" thickBot="1">
      <c r="A84" s="41"/>
      <c r="B84" s="43" t="s">
        <v>106</v>
      </c>
      <c r="C84" s="159">
        <f>C15+C42</f>
        <v>0</v>
      </c>
      <c r="D84" s="33">
        <f t="shared" si="15"/>
        <v>139535.8</v>
      </c>
      <c r="E84" s="159">
        <f aca="true" t="shared" si="19" ref="E84:P84">E15+E42</f>
        <v>0</v>
      </c>
      <c r="F84" s="159">
        <f t="shared" si="19"/>
        <v>0</v>
      </c>
      <c r="G84" s="159">
        <f t="shared" si="19"/>
        <v>139535.8</v>
      </c>
      <c r="H84" s="159">
        <f t="shared" si="19"/>
        <v>0</v>
      </c>
      <c r="I84" s="159">
        <f t="shared" si="19"/>
        <v>0</v>
      </c>
      <c r="J84" s="159">
        <f t="shared" si="19"/>
        <v>0</v>
      </c>
      <c r="K84" s="159">
        <f t="shared" si="19"/>
        <v>0</v>
      </c>
      <c r="L84" s="159">
        <f t="shared" si="19"/>
        <v>0</v>
      </c>
      <c r="M84" s="159">
        <f t="shared" si="19"/>
        <v>0</v>
      </c>
      <c r="N84" s="159">
        <f t="shared" si="19"/>
        <v>0</v>
      </c>
      <c r="O84" s="159">
        <f t="shared" si="19"/>
        <v>0</v>
      </c>
      <c r="P84" s="159">
        <f t="shared" si="19"/>
        <v>0</v>
      </c>
      <c r="Q84" s="280">
        <f t="shared" si="16"/>
        <v>139535.8</v>
      </c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</row>
    <row r="85" spans="1:45" ht="19.5" thickBot="1">
      <c r="A85" s="718" t="s">
        <v>87</v>
      </c>
      <c r="B85" s="719"/>
      <c r="C85" s="160">
        <f aca="true" t="shared" si="20" ref="C85:L85">C84-C127</f>
        <v>0</v>
      </c>
      <c r="D85" s="44">
        <f t="shared" si="20"/>
        <v>0</v>
      </c>
      <c r="E85" s="160">
        <f t="shared" si="20"/>
        <v>0</v>
      </c>
      <c r="F85" s="160">
        <f t="shared" si="20"/>
        <v>0</v>
      </c>
      <c r="G85" s="160">
        <f t="shared" si="20"/>
        <v>0</v>
      </c>
      <c r="H85" s="160">
        <f t="shared" si="20"/>
        <v>0</v>
      </c>
      <c r="I85" s="160">
        <f t="shared" si="20"/>
        <v>0</v>
      </c>
      <c r="J85" s="160">
        <f t="shared" si="20"/>
        <v>0</v>
      </c>
      <c r="K85" s="160">
        <f t="shared" si="20"/>
        <v>0</v>
      </c>
      <c r="L85" s="160">
        <f t="shared" si="20"/>
        <v>0</v>
      </c>
      <c r="M85" s="160">
        <f>M84-M127</f>
        <v>0</v>
      </c>
      <c r="N85" s="160">
        <f>N84-N127</f>
        <v>0</v>
      </c>
      <c r="O85" s="160">
        <f>O84-O127</f>
        <v>0</v>
      </c>
      <c r="P85" s="279">
        <f>P84-P127</f>
        <v>0</v>
      </c>
      <c r="Q85" s="281">
        <f t="shared" si="16"/>
        <v>0</v>
      </c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</row>
    <row r="86" spans="1:17" s="283" customFormat="1" ht="18.75">
      <c r="A86" s="107"/>
      <c r="B86" s="107"/>
      <c r="C86" s="47"/>
      <c r="D86" s="47"/>
      <c r="E86" s="47"/>
      <c r="F86" s="47"/>
      <c r="G86" s="47"/>
      <c r="H86" s="264"/>
      <c r="I86" s="47"/>
      <c r="J86" s="47"/>
      <c r="K86" s="47"/>
      <c r="L86" s="47"/>
      <c r="M86" s="47"/>
      <c r="N86" s="47"/>
      <c r="O86" s="47"/>
      <c r="P86" s="47"/>
      <c r="Q86" s="47"/>
    </row>
    <row r="87" spans="1:47" s="283" customFormat="1" ht="43.5" customHeight="1">
      <c r="A87" s="720" t="s">
        <v>328</v>
      </c>
      <c r="B87" s="715"/>
      <c r="C87" s="715"/>
      <c r="D87" s="715"/>
      <c r="E87" s="715"/>
      <c r="F87" s="721"/>
      <c r="G87" s="5"/>
      <c r="H87" s="90"/>
      <c r="I87" s="5"/>
      <c r="J87" s="5"/>
      <c r="K87" s="5"/>
      <c r="L87" s="5"/>
      <c r="M87" s="5"/>
      <c r="N87" s="5"/>
      <c r="O87" s="5"/>
      <c r="P87" s="5"/>
      <c r="Q87" s="5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</row>
    <row r="88" spans="1:47" s="283" customFormat="1" ht="21" customHeight="1">
      <c r="A88" s="278"/>
      <c r="B88" s="290" t="str">
        <f>B4</f>
        <v>на 2022 год</v>
      </c>
      <c r="C88" s="307"/>
      <c r="D88" s="307"/>
      <c r="E88" s="307"/>
      <c r="F88" s="308"/>
      <c r="G88" s="5"/>
      <c r="H88" s="90"/>
      <c r="I88" s="5"/>
      <c r="J88" s="5"/>
      <c r="K88" s="5"/>
      <c r="L88" s="5"/>
      <c r="M88" s="5"/>
      <c r="N88" s="5"/>
      <c r="O88" s="5"/>
      <c r="P88" s="5"/>
      <c r="Q88" s="5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</row>
    <row r="89" spans="1:47" s="283" customFormat="1" ht="18.75">
      <c r="A89" s="3"/>
      <c r="B89" s="105"/>
      <c r="C89" s="106"/>
      <c r="D89" s="5"/>
      <c r="E89" s="5"/>
      <c r="F89" s="5"/>
      <c r="G89" s="5"/>
      <c r="H89" s="90"/>
      <c r="I89" s="5"/>
      <c r="J89" s="5"/>
      <c r="K89" s="5"/>
      <c r="L89" s="5"/>
      <c r="M89" s="5"/>
      <c r="N89" s="5"/>
      <c r="O89" s="5"/>
      <c r="P89" s="5"/>
      <c r="Q89" s="5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</row>
    <row r="90" spans="1:47" s="283" customFormat="1" ht="18.75">
      <c r="A90" s="722" t="s">
        <v>98</v>
      </c>
      <c r="B90" s="112" t="s">
        <v>99</v>
      </c>
      <c r="C90" s="6" t="s">
        <v>173</v>
      </c>
      <c r="D90" s="9" t="s">
        <v>150</v>
      </c>
      <c r="E90" s="10" t="s">
        <v>111</v>
      </c>
      <c r="F90" s="11"/>
      <c r="G90" s="11"/>
      <c r="H90" s="260"/>
      <c r="I90" s="11"/>
      <c r="J90" s="11"/>
      <c r="K90" s="11"/>
      <c r="L90" s="11"/>
      <c r="M90" s="11"/>
      <c r="N90" s="11"/>
      <c r="O90" s="11"/>
      <c r="P90" s="11"/>
      <c r="Q90" s="9" t="s">
        <v>165</v>
      </c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</row>
    <row r="91" spans="1:47" s="283" customFormat="1" ht="37.5">
      <c r="A91" s="723"/>
      <c r="B91" s="113" t="s">
        <v>35</v>
      </c>
      <c r="C91" s="61" t="s">
        <v>149</v>
      </c>
      <c r="D91" s="15" t="s">
        <v>151</v>
      </c>
      <c r="E91" s="16"/>
      <c r="F91" s="116"/>
      <c r="G91" s="16"/>
      <c r="H91" s="261"/>
      <c r="I91" s="17"/>
      <c r="J91" s="16"/>
      <c r="K91" s="17"/>
      <c r="L91" s="16"/>
      <c r="M91" s="17"/>
      <c r="N91" s="16"/>
      <c r="O91" s="17"/>
      <c r="P91" s="16"/>
      <c r="Q91" s="19" t="s">
        <v>166</v>
      </c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</row>
    <row r="92" spans="1:47" s="283" customFormat="1" ht="37.5" customHeight="1">
      <c r="A92" s="723"/>
      <c r="B92" s="113" t="s">
        <v>36</v>
      </c>
      <c r="C92" s="19" t="s">
        <v>152</v>
      </c>
      <c r="D92" s="15" t="s">
        <v>152</v>
      </c>
      <c r="E92" s="20" t="s">
        <v>153</v>
      </c>
      <c r="F92" s="118" t="s">
        <v>154</v>
      </c>
      <c r="G92" s="20" t="s">
        <v>155</v>
      </c>
      <c r="H92" s="262" t="s">
        <v>156</v>
      </c>
      <c r="I92" s="21" t="s">
        <v>157</v>
      </c>
      <c r="J92" s="20" t="s">
        <v>158</v>
      </c>
      <c r="K92" s="21" t="s">
        <v>159</v>
      </c>
      <c r="L92" s="20" t="s">
        <v>160</v>
      </c>
      <c r="M92" s="21" t="s">
        <v>161</v>
      </c>
      <c r="N92" s="20" t="s">
        <v>162</v>
      </c>
      <c r="O92" s="21" t="s">
        <v>163</v>
      </c>
      <c r="P92" s="20" t="s">
        <v>164</v>
      </c>
      <c r="Q92" s="19" t="s">
        <v>149</v>
      </c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</row>
    <row r="93" spans="1:47" s="283" customFormat="1" ht="18.75">
      <c r="A93" s="724"/>
      <c r="B93" s="114" t="s">
        <v>37</v>
      </c>
      <c r="C93" s="24"/>
      <c r="D93" s="23"/>
      <c r="E93" s="27" t="s">
        <v>181</v>
      </c>
      <c r="F93" s="117" t="s">
        <v>181</v>
      </c>
      <c r="G93" s="27" t="s">
        <v>181</v>
      </c>
      <c r="H93" s="263" t="s">
        <v>182</v>
      </c>
      <c r="I93" s="29" t="s">
        <v>182</v>
      </c>
      <c r="J93" s="29" t="s">
        <v>182</v>
      </c>
      <c r="K93" s="29" t="s">
        <v>182</v>
      </c>
      <c r="L93" s="29" t="s">
        <v>182</v>
      </c>
      <c r="M93" s="29" t="s">
        <v>182</v>
      </c>
      <c r="N93" s="29" t="s">
        <v>182</v>
      </c>
      <c r="O93" s="29" t="s">
        <v>182</v>
      </c>
      <c r="P93" s="29" t="s">
        <v>182</v>
      </c>
      <c r="Q93" s="19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</row>
    <row r="94" spans="1:47" s="283" customFormat="1" ht="37.5">
      <c r="A94" s="115" t="s">
        <v>197</v>
      </c>
      <c r="B94" s="111" t="s">
        <v>39</v>
      </c>
      <c r="C94" s="119">
        <f>C95</f>
        <v>0</v>
      </c>
      <c r="D94" s="120">
        <f>E94+F94+G94+H94+I94+J94+K94+L94+M94+N94+O94+P94</f>
        <v>0</v>
      </c>
      <c r="E94" s="119">
        <f>E95</f>
        <v>0</v>
      </c>
      <c r="F94" s="119">
        <f aca="true" t="shared" si="21" ref="F94:L94">F95</f>
        <v>0</v>
      </c>
      <c r="G94" s="119">
        <f t="shared" si="21"/>
        <v>0</v>
      </c>
      <c r="H94" s="119">
        <f t="shared" si="21"/>
        <v>0</v>
      </c>
      <c r="I94" s="119">
        <f t="shared" si="21"/>
        <v>0</v>
      </c>
      <c r="J94" s="119">
        <f t="shared" si="21"/>
        <v>0</v>
      </c>
      <c r="K94" s="119">
        <f t="shared" si="21"/>
        <v>0</v>
      </c>
      <c r="L94" s="119">
        <f t="shared" si="21"/>
        <v>0</v>
      </c>
      <c r="M94" s="119">
        <f>M95</f>
        <v>0</v>
      </c>
      <c r="N94" s="119">
        <f>N95</f>
        <v>0</v>
      </c>
      <c r="O94" s="119">
        <f>O95</f>
        <v>0</v>
      </c>
      <c r="P94" s="119">
        <f>P95</f>
        <v>0</v>
      </c>
      <c r="Q94" s="120">
        <f>C94+D94</f>
        <v>0</v>
      </c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</row>
    <row r="95" spans="1:47" s="283" customFormat="1" ht="37.5">
      <c r="A95" s="104" t="s">
        <v>38</v>
      </c>
      <c r="B95" s="109" t="s">
        <v>188</v>
      </c>
      <c r="C95" s="121">
        <f>C103+C111</f>
        <v>0</v>
      </c>
      <c r="D95" s="121">
        <f>D103+D111+D96</f>
        <v>0</v>
      </c>
      <c r="E95" s="121">
        <f aca="true" t="shared" si="22" ref="E95:L95">E96+E103+E111</f>
        <v>0</v>
      </c>
      <c r="F95" s="121">
        <f t="shared" si="22"/>
        <v>0</v>
      </c>
      <c r="G95" s="121">
        <f t="shared" si="22"/>
        <v>0</v>
      </c>
      <c r="H95" s="121">
        <f t="shared" si="22"/>
        <v>0</v>
      </c>
      <c r="I95" s="121">
        <f t="shared" si="22"/>
        <v>0</v>
      </c>
      <c r="J95" s="121">
        <f t="shared" si="22"/>
        <v>0</v>
      </c>
      <c r="K95" s="121">
        <f t="shared" si="22"/>
        <v>0</v>
      </c>
      <c r="L95" s="121">
        <f t="shared" si="22"/>
        <v>0</v>
      </c>
      <c r="M95" s="121">
        <f>M96+M103+M111</f>
        <v>0</v>
      </c>
      <c r="N95" s="121">
        <f>N96+N103+N111</f>
        <v>0</v>
      </c>
      <c r="O95" s="121">
        <f>O96+O103+O111</f>
        <v>0</v>
      </c>
      <c r="P95" s="121">
        <f>P96+P103+P111</f>
        <v>0</v>
      </c>
      <c r="Q95" s="122">
        <f aca="true" t="shared" si="23" ref="Q95:Q115">C95+D95</f>
        <v>0</v>
      </c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</row>
    <row r="96" spans="1:47" s="283" customFormat="1" ht="37.5">
      <c r="A96" s="162" t="s">
        <v>232</v>
      </c>
      <c r="B96" s="163" t="s">
        <v>239</v>
      </c>
      <c r="C96" s="119">
        <f>C97+C100</f>
        <v>0</v>
      </c>
      <c r="D96" s="120">
        <f>E96+F96+G96+H96+I96+J96+K96+L96+M96+N96+O96+P96</f>
        <v>0</v>
      </c>
      <c r="E96" s="119">
        <f>E97+E100</f>
        <v>0</v>
      </c>
      <c r="F96" s="119">
        <f aca="true" t="shared" si="24" ref="F96:L96">F97+F100</f>
        <v>0</v>
      </c>
      <c r="G96" s="119">
        <f t="shared" si="24"/>
        <v>0</v>
      </c>
      <c r="H96" s="119">
        <f t="shared" si="24"/>
        <v>0</v>
      </c>
      <c r="I96" s="119">
        <f t="shared" si="24"/>
        <v>0</v>
      </c>
      <c r="J96" s="119">
        <f t="shared" si="24"/>
        <v>0</v>
      </c>
      <c r="K96" s="119">
        <f t="shared" si="24"/>
        <v>0</v>
      </c>
      <c r="L96" s="119">
        <f t="shared" si="24"/>
        <v>0</v>
      </c>
      <c r="M96" s="119">
        <f>M97+M100</f>
        <v>0</v>
      </c>
      <c r="N96" s="119">
        <f>N97+N100</f>
        <v>0</v>
      </c>
      <c r="O96" s="119">
        <f>O97+O100</f>
        <v>0</v>
      </c>
      <c r="P96" s="119">
        <f>P97+P100</f>
        <v>0</v>
      </c>
      <c r="Q96" s="120">
        <f t="shared" si="23"/>
        <v>0</v>
      </c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</row>
    <row r="97" spans="1:47" s="283" customFormat="1" ht="37.5">
      <c r="A97" s="164" t="s">
        <v>240</v>
      </c>
      <c r="B97" s="165" t="s">
        <v>241</v>
      </c>
      <c r="C97" s="121">
        <f>C98</f>
        <v>0</v>
      </c>
      <c r="D97" s="122">
        <f>E97+F97+G97+H97+I97+J97+K97+L97+M97+N97+O97+P97</f>
        <v>0</v>
      </c>
      <c r="E97" s="121">
        <f>E99</f>
        <v>0</v>
      </c>
      <c r="F97" s="121">
        <f>F99</f>
        <v>0</v>
      </c>
      <c r="G97" s="121">
        <f>G99</f>
        <v>0</v>
      </c>
      <c r="H97" s="121">
        <f aca="true" t="shared" si="25" ref="H97:P97">H98+H99</f>
        <v>0</v>
      </c>
      <c r="I97" s="121">
        <f t="shared" si="25"/>
        <v>0</v>
      </c>
      <c r="J97" s="121">
        <f t="shared" si="25"/>
        <v>0</v>
      </c>
      <c r="K97" s="121">
        <f t="shared" si="25"/>
        <v>0</v>
      </c>
      <c r="L97" s="121">
        <f t="shared" si="25"/>
        <v>0</v>
      </c>
      <c r="M97" s="121">
        <f t="shared" si="25"/>
        <v>0</v>
      </c>
      <c r="N97" s="121">
        <f t="shared" si="25"/>
        <v>0</v>
      </c>
      <c r="O97" s="121">
        <f t="shared" si="25"/>
        <v>0</v>
      </c>
      <c r="P97" s="121">
        <f t="shared" si="25"/>
        <v>0</v>
      </c>
      <c r="Q97" s="122">
        <f t="shared" si="23"/>
        <v>0</v>
      </c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</row>
    <row r="98" spans="1:47" s="283" customFormat="1" ht="56.25">
      <c r="A98" s="108" t="s">
        <v>242</v>
      </c>
      <c r="B98" s="166" t="s">
        <v>9</v>
      </c>
      <c r="C98" s="124"/>
      <c r="D98" s="122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2">
        <f t="shared" si="23"/>
        <v>0</v>
      </c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</row>
    <row r="99" spans="1:47" s="283" customFormat="1" ht="56.25">
      <c r="A99" s="108" t="s">
        <v>280</v>
      </c>
      <c r="B99" s="166" t="s">
        <v>307</v>
      </c>
      <c r="C99" s="121"/>
      <c r="D99" s="122">
        <f>E99+F99+G99</f>
        <v>0</v>
      </c>
      <c r="E99" s="124"/>
      <c r="F99" s="124"/>
      <c r="G99" s="124"/>
      <c r="H99" s="121"/>
      <c r="I99" s="121"/>
      <c r="J99" s="121"/>
      <c r="K99" s="121"/>
      <c r="L99" s="121"/>
      <c r="M99" s="121"/>
      <c r="N99" s="121"/>
      <c r="O99" s="121"/>
      <c r="P99" s="121"/>
      <c r="Q99" s="122">
        <f t="shared" si="23"/>
        <v>0</v>
      </c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6"/>
      <c r="AL99" s="286"/>
      <c r="AM99" s="286"/>
      <c r="AN99" s="286"/>
      <c r="AO99" s="286"/>
      <c r="AP99" s="286"/>
      <c r="AQ99" s="286"/>
      <c r="AR99" s="286"/>
      <c r="AS99" s="286"/>
      <c r="AT99" s="286"/>
      <c r="AU99" s="286"/>
    </row>
    <row r="100" spans="1:47" s="283" customFormat="1" ht="37.5">
      <c r="A100" s="164" t="s">
        <v>243</v>
      </c>
      <c r="B100" s="165" t="s">
        <v>244</v>
      </c>
      <c r="C100" s="121">
        <f>C101</f>
        <v>0</v>
      </c>
      <c r="D100" s="122">
        <f>E100+F100+G100+H100+I100+J100+K100+L100+M100+N100+O100+P100</f>
        <v>0</v>
      </c>
      <c r="E100" s="121">
        <f>E102</f>
        <v>0</v>
      </c>
      <c r="F100" s="121">
        <f>F102</f>
        <v>0</v>
      </c>
      <c r="G100" s="121">
        <f>G102</f>
        <v>0</v>
      </c>
      <c r="H100" s="121">
        <f aca="true" t="shared" si="26" ref="H100:P100">H101+H102</f>
        <v>0</v>
      </c>
      <c r="I100" s="121">
        <f t="shared" si="26"/>
        <v>0</v>
      </c>
      <c r="J100" s="121">
        <f t="shared" si="26"/>
        <v>0</v>
      </c>
      <c r="K100" s="121">
        <f t="shared" si="26"/>
        <v>0</v>
      </c>
      <c r="L100" s="121">
        <f t="shared" si="26"/>
        <v>0</v>
      </c>
      <c r="M100" s="121">
        <f t="shared" si="26"/>
        <v>0</v>
      </c>
      <c r="N100" s="121">
        <f t="shared" si="26"/>
        <v>0</v>
      </c>
      <c r="O100" s="121">
        <f t="shared" si="26"/>
        <v>0</v>
      </c>
      <c r="P100" s="121">
        <f t="shared" si="26"/>
        <v>0</v>
      </c>
      <c r="Q100" s="122">
        <f t="shared" si="23"/>
        <v>0</v>
      </c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</row>
    <row r="101" spans="1:47" s="283" customFormat="1" ht="56.25">
      <c r="A101" s="108" t="s">
        <v>245</v>
      </c>
      <c r="B101" s="166" t="s">
        <v>10</v>
      </c>
      <c r="C101" s="124"/>
      <c r="D101" s="122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2">
        <f t="shared" si="23"/>
        <v>0</v>
      </c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</row>
    <row r="102" spans="1:47" s="283" customFormat="1" ht="56.25">
      <c r="A102" s="108" t="s">
        <v>281</v>
      </c>
      <c r="B102" s="166" t="s">
        <v>305</v>
      </c>
      <c r="C102" s="121"/>
      <c r="D102" s="122">
        <f>E102+F102+G102</f>
        <v>0</v>
      </c>
      <c r="E102" s="124"/>
      <c r="F102" s="124"/>
      <c r="G102" s="124"/>
      <c r="H102" s="121"/>
      <c r="I102" s="121"/>
      <c r="J102" s="121"/>
      <c r="K102" s="121"/>
      <c r="L102" s="121"/>
      <c r="M102" s="121"/>
      <c r="N102" s="121"/>
      <c r="O102" s="121"/>
      <c r="P102" s="121"/>
      <c r="Q102" s="122">
        <f t="shared" si="23"/>
        <v>0</v>
      </c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</row>
    <row r="103" spans="1:47" s="283" customFormat="1" ht="37.5">
      <c r="A103" s="162" t="s">
        <v>185</v>
      </c>
      <c r="B103" s="245" t="s">
        <v>186</v>
      </c>
      <c r="C103" s="119">
        <f>C104</f>
        <v>0</v>
      </c>
      <c r="D103" s="120">
        <f>E103+F103+G103+H103+I103+J103+K103+L103+M103+N103+O103+P103</f>
        <v>0</v>
      </c>
      <c r="E103" s="119">
        <f>E104</f>
        <v>0</v>
      </c>
      <c r="F103" s="119">
        <f aca="true" t="shared" si="27" ref="F103:L103">F104</f>
        <v>0</v>
      </c>
      <c r="G103" s="119">
        <f t="shared" si="27"/>
        <v>0</v>
      </c>
      <c r="H103" s="119">
        <f t="shared" si="27"/>
        <v>0</v>
      </c>
      <c r="I103" s="119">
        <f t="shared" si="27"/>
        <v>0</v>
      </c>
      <c r="J103" s="119">
        <f t="shared" si="27"/>
        <v>0</v>
      </c>
      <c r="K103" s="119">
        <f t="shared" si="27"/>
        <v>0</v>
      </c>
      <c r="L103" s="119">
        <f t="shared" si="27"/>
        <v>0</v>
      </c>
      <c r="M103" s="119">
        <f>M104</f>
        <v>0</v>
      </c>
      <c r="N103" s="119">
        <f>N104</f>
        <v>0</v>
      </c>
      <c r="O103" s="119">
        <f>O104</f>
        <v>0</v>
      </c>
      <c r="P103" s="119">
        <f>P104</f>
        <v>0</v>
      </c>
      <c r="Q103" s="120">
        <f t="shared" si="23"/>
        <v>0</v>
      </c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6"/>
      <c r="AU103" s="286"/>
    </row>
    <row r="104" spans="1:47" s="283" customFormat="1" ht="56.25">
      <c r="A104" s="104" t="s">
        <v>246</v>
      </c>
      <c r="B104" s="109" t="s">
        <v>247</v>
      </c>
      <c r="C104" s="121">
        <f>C105+C108</f>
        <v>0</v>
      </c>
      <c r="D104" s="122">
        <f>E104+F104+G104+H104+I104+J104+K104+L104+M104+N104+O104+P104</f>
        <v>0</v>
      </c>
      <c r="E104" s="123">
        <f>E105+E108</f>
        <v>0</v>
      </c>
      <c r="F104" s="123">
        <f>F105+F108</f>
        <v>0</v>
      </c>
      <c r="G104" s="123">
        <f>G105+G108</f>
        <v>0</v>
      </c>
      <c r="H104" s="123">
        <f aca="true" t="shared" si="28" ref="H104:P104">H107+H110</f>
        <v>0</v>
      </c>
      <c r="I104" s="123">
        <f t="shared" si="28"/>
        <v>0</v>
      </c>
      <c r="J104" s="123">
        <f t="shared" si="28"/>
        <v>0</v>
      </c>
      <c r="K104" s="123">
        <f t="shared" si="28"/>
        <v>0</v>
      </c>
      <c r="L104" s="123">
        <f t="shared" si="28"/>
        <v>0</v>
      </c>
      <c r="M104" s="123">
        <f t="shared" si="28"/>
        <v>0</v>
      </c>
      <c r="N104" s="123">
        <f t="shared" si="28"/>
        <v>0</v>
      </c>
      <c r="O104" s="123">
        <f t="shared" si="28"/>
        <v>0</v>
      </c>
      <c r="P104" s="123">
        <f t="shared" si="28"/>
        <v>0</v>
      </c>
      <c r="Q104" s="122">
        <f t="shared" si="23"/>
        <v>0</v>
      </c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</row>
    <row r="105" spans="1:47" s="283" customFormat="1" ht="56.25">
      <c r="A105" s="164" t="s">
        <v>226</v>
      </c>
      <c r="B105" s="246" t="s">
        <v>249</v>
      </c>
      <c r="C105" s="121">
        <f>C106</f>
        <v>0</v>
      </c>
      <c r="D105" s="122">
        <f>E105+F105+G105+H105+I105+J105+K105+L105+M105+N105+O105+P105</f>
        <v>0</v>
      </c>
      <c r="E105" s="123">
        <f>E107</f>
        <v>0</v>
      </c>
      <c r="F105" s="123">
        <f aca="true" t="shared" si="29" ref="F105:P105">F107</f>
        <v>0</v>
      </c>
      <c r="G105" s="123">
        <f t="shared" si="29"/>
        <v>0</v>
      </c>
      <c r="H105" s="123">
        <f t="shared" si="29"/>
        <v>0</v>
      </c>
      <c r="I105" s="123">
        <f t="shared" si="29"/>
        <v>0</v>
      </c>
      <c r="J105" s="123">
        <f t="shared" si="29"/>
        <v>0</v>
      </c>
      <c r="K105" s="123">
        <f t="shared" si="29"/>
        <v>0</v>
      </c>
      <c r="L105" s="123">
        <f t="shared" si="29"/>
        <v>0</v>
      </c>
      <c r="M105" s="123">
        <f t="shared" si="29"/>
        <v>0</v>
      </c>
      <c r="N105" s="123">
        <f t="shared" si="29"/>
        <v>0</v>
      </c>
      <c r="O105" s="123">
        <f t="shared" si="29"/>
        <v>0</v>
      </c>
      <c r="P105" s="123">
        <f t="shared" si="29"/>
        <v>0</v>
      </c>
      <c r="Q105" s="122">
        <f t="shared" si="23"/>
        <v>0</v>
      </c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</row>
    <row r="106" spans="1:47" s="283" customFormat="1" ht="66" customHeight="1">
      <c r="A106" s="104" t="s">
        <v>335</v>
      </c>
      <c r="B106" s="109" t="s">
        <v>336</v>
      </c>
      <c r="C106" s="124"/>
      <c r="D106" s="122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2">
        <f t="shared" si="23"/>
        <v>0</v>
      </c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</row>
    <row r="107" spans="1:47" s="283" customFormat="1" ht="56.25">
      <c r="A107" s="104" t="s">
        <v>279</v>
      </c>
      <c r="B107" s="109" t="s">
        <v>308</v>
      </c>
      <c r="C107" s="121"/>
      <c r="D107" s="122">
        <f>E107+F107+G107</f>
        <v>0</v>
      </c>
      <c r="E107" s="125"/>
      <c r="F107" s="125"/>
      <c r="G107" s="125"/>
      <c r="H107" s="123"/>
      <c r="I107" s="123"/>
      <c r="J107" s="123"/>
      <c r="K107" s="123"/>
      <c r="L107" s="123"/>
      <c r="M107" s="123"/>
      <c r="N107" s="123"/>
      <c r="O107" s="123"/>
      <c r="P107" s="123"/>
      <c r="Q107" s="122">
        <f t="shared" si="23"/>
        <v>0</v>
      </c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</row>
    <row r="108" spans="1:47" s="283" customFormat="1" ht="56.25">
      <c r="A108" s="164" t="s">
        <v>227</v>
      </c>
      <c r="B108" s="246" t="s">
        <v>187</v>
      </c>
      <c r="C108" s="121">
        <f>C109</f>
        <v>0</v>
      </c>
      <c r="D108" s="122">
        <f>E108+F108+G108+H108+I108+J108+K108+L108+M108+N108+O108+P108</f>
        <v>0</v>
      </c>
      <c r="E108" s="123">
        <f>E109+E110</f>
        <v>0</v>
      </c>
      <c r="F108" s="123">
        <f aca="true" t="shared" si="30" ref="F108:L108">F110</f>
        <v>0</v>
      </c>
      <c r="G108" s="123">
        <f t="shared" si="30"/>
        <v>0</v>
      </c>
      <c r="H108" s="123">
        <f t="shared" si="30"/>
        <v>0</v>
      </c>
      <c r="I108" s="123">
        <f t="shared" si="30"/>
        <v>0</v>
      </c>
      <c r="J108" s="123">
        <f t="shared" si="30"/>
        <v>0</v>
      </c>
      <c r="K108" s="123">
        <f t="shared" si="30"/>
        <v>0</v>
      </c>
      <c r="L108" s="123">
        <f t="shared" si="30"/>
        <v>0</v>
      </c>
      <c r="M108" s="123">
        <f>M110</f>
        <v>0</v>
      </c>
      <c r="N108" s="123">
        <f>N110</f>
        <v>0</v>
      </c>
      <c r="O108" s="123">
        <f>O110</f>
        <v>0</v>
      </c>
      <c r="P108" s="123">
        <f>P110</f>
        <v>0</v>
      </c>
      <c r="Q108" s="122">
        <f>C108+D108</f>
        <v>0</v>
      </c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6"/>
      <c r="AU108" s="286"/>
    </row>
    <row r="109" spans="1:47" s="283" customFormat="1" ht="75">
      <c r="A109" s="108" t="s">
        <v>228</v>
      </c>
      <c r="B109" s="110" t="s">
        <v>229</v>
      </c>
      <c r="C109" s="124"/>
      <c r="D109" s="122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2">
        <f t="shared" si="23"/>
        <v>0</v>
      </c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</row>
    <row r="110" spans="1:47" s="283" customFormat="1" ht="56.25">
      <c r="A110" s="104" t="s">
        <v>278</v>
      </c>
      <c r="B110" s="109" t="s">
        <v>306</v>
      </c>
      <c r="C110" s="119"/>
      <c r="D110" s="122">
        <f>E110+F110+G110</f>
        <v>0</v>
      </c>
      <c r="E110" s="125"/>
      <c r="F110" s="125"/>
      <c r="G110" s="125"/>
      <c r="H110" s="123"/>
      <c r="I110" s="123"/>
      <c r="J110" s="123"/>
      <c r="K110" s="123"/>
      <c r="L110" s="123"/>
      <c r="M110" s="123"/>
      <c r="N110" s="123"/>
      <c r="O110" s="123"/>
      <c r="P110" s="123"/>
      <c r="Q110" s="122">
        <f t="shared" si="23"/>
        <v>0</v>
      </c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</row>
    <row r="111" spans="1:47" s="283" customFormat="1" ht="37.5">
      <c r="A111" s="247" t="s">
        <v>233</v>
      </c>
      <c r="B111" s="248" t="s">
        <v>222</v>
      </c>
      <c r="C111" s="119">
        <f>C112</f>
        <v>0</v>
      </c>
      <c r="D111" s="120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120">
        <f t="shared" si="23"/>
        <v>0</v>
      </c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6"/>
      <c r="AU111" s="286"/>
    </row>
    <row r="112" spans="1:47" s="302" customFormat="1" ht="37.5">
      <c r="A112" s="309" t="s">
        <v>321</v>
      </c>
      <c r="B112" s="310" t="s">
        <v>322</v>
      </c>
      <c r="C112" s="250">
        <f>C113</f>
        <v>0</v>
      </c>
      <c r="D112" s="251"/>
      <c r="E112" s="252"/>
      <c r="F112" s="252"/>
      <c r="G112" s="252"/>
      <c r="H112" s="252"/>
      <c r="I112" s="272"/>
      <c r="J112" s="272"/>
      <c r="K112" s="272"/>
      <c r="L112" s="272"/>
      <c r="M112" s="272"/>
      <c r="N112" s="272"/>
      <c r="O112" s="272"/>
      <c r="P112" s="272"/>
      <c r="Q112" s="251">
        <f t="shared" si="23"/>
        <v>0</v>
      </c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1"/>
      <c r="AD112" s="301"/>
      <c r="AE112" s="301"/>
      <c r="AF112" s="301"/>
      <c r="AG112" s="301"/>
      <c r="AH112" s="301"/>
      <c r="AI112" s="301"/>
      <c r="AJ112" s="301"/>
      <c r="AK112" s="301"/>
      <c r="AL112" s="301"/>
      <c r="AM112" s="301"/>
      <c r="AN112" s="301"/>
      <c r="AO112" s="301"/>
      <c r="AP112" s="301"/>
      <c r="AQ112" s="301"/>
      <c r="AR112" s="301"/>
      <c r="AS112" s="301"/>
      <c r="AT112" s="301"/>
      <c r="AU112" s="301"/>
    </row>
    <row r="113" spans="1:47" s="302" customFormat="1" ht="37.5">
      <c r="A113" s="311" t="s">
        <v>333</v>
      </c>
      <c r="B113" s="310" t="s">
        <v>334</v>
      </c>
      <c r="C113" s="250">
        <f>C114</f>
        <v>0</v>
      </c>
      <c r="D113" s="251"/>
      <c r="E113" s="252"/>
      <c r="F113" s="252"/>
      <c r="G113" s="252"/>
      <c r="H113" s="252"/>
      <c r="I113" s="272"/>
      <c r="J113" s="272"/>
      <c r="K113" s="272"/>
      <c r="L113" s="272"/>
      <c r="M113" s="272"/>
      <c r="N113" s="272"/>
      <c r="O113" s="272"/>
      <c r="P113" s="272"/>
      <c r="Q113" s="251">
        <f t="shared" si="23"/>
        <v>0</v>
      </c>
      <c r="R113" s="301"/>
      <c r="S113" s="301"/>
      <c r="T113" s="301"/>
      <c r="U113" s="301"/>
      <c r="V113" s="301"/>
      <c r="W113" s="301"/>
      <c r="X113" s="301"/>
      <c r="Y113" s="301"/>
      <c r="Z113" s="301"/>
      <c r="AA113" s="301"/>
      <c r="AB113" s="301"/>
      <c r="AC113" s="301"/>
      <c r="AD113" s="301"/>
      <c r="AE113" s="301"/>
      <c r="AF113" s="301"/>
      <c r="AG113" s="301"/>
      <c r="AH113" s="301"/>
      <c r="AI113" s="301"/>
      <c r="AJ113" s="301"/>
      <c r="AK113" s="301"/>
      <c r="AL113" s="301"/>
      <c r="AM113" s="301"/>
      <c r="AN113" s="301"/>
      <c r="AO113" s="301"/>
      <c r="AP113" s="301"/>
      <c r="AQ113" s="301"/>
      <c r="AR113" s="301"/>
      <c r="AS113" s="301"/>
      <c r="AT113" s="301"/>
      <c r="AU113" s="301"/>
    </row>
    <row r="114" spans="1:47" s="302" customFormat="1" ht="56.25">
      <c r="A114" s="309" t="s">
        <v>323</v>
      </c>
      <c r="B114" s="312" t="s">
        <v>324</v>
      </c>
      <c r="C114" s="250">
        <f>C115</f>
        <v>0</v>
      </c>
      <c r="D114" s="251"/>
      <c r="E114" s="252"/>
      <c r="F114" s="252"/>
      <c r="G114" s="252"/>
      <c r="H114" s="252"/>
      <c r="I114" s="272"/>
      <c r="J114" s="272"/>
      <c r="K114" s="272"/>
      <c r="L114" s="272"/>
      <c r="M114" s="272"/>
      <c r="N114" s="272"/>
      <c r="O114" s="272"/>
      <c r="P114" s="272"/>
      <c r="Q114" s="251">
        <f t="shared" si="23"/>
        <v>0</v>
      </c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301"/>
      <c r="AF114" s="301"/>
      <c r="AG114" s="301"/>
      <c r="AH114" s="301"/>
      <c r="AI114" s="301"/>
      <c r="AJ114" s="301"/>
      <c r="AK114" s="301"/>
      <c r="AL114" s="301"/>
      <c r="AM114" s="301"/>
      <c r="AN114" s="301"/>
      <c r="AO114" s="301"/>
      <c r="AP114" s="301"/>
      <c r="AQ114" s="301"/>
      <c r="AR114" s="301"/>
      <c r="AS114" s="301"/>
      <c r="AT114" s="301"/>
      <c r="AU114" s="301"/>
    </row>
    <row r="115" spans="1:47" s="302" customFormat="1" ht="75">
      <c r="A115" s="309" t="s">
        <v>325</v>
      </c>
      <c r="B115" s="312" t="s">
        <v>326</v>
      </c>
      <c r="C115" s="253"/>
      <c r="D115" s="251"/>
      <c r="E115" s="252"/>
      <c r="F115" s="252"/>
      <c r="G115" s="252"/>
      <c r="H115" s="252"/>
      <c r="I115" s="272"/>
      <c r="J115" s="272"/>
      <c r="K115" s="272"/>
      <c r="L115" s="272"/>
      <c r="M115" s="272"/>
      <c r="N115" s="272"/>
      <c r="O115" s="272"/>
      <c r="P115" s="272"/>
      <c r="Q115" s="251">
        <f t="shared" si="23"/>
        <v>0</v>
      </c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301"/>
      <c r="AP115" s="301"/>
      <c r="AQ115" s="301"/>
      <c r="AR115" s="301"/>
      <c r="AS115" s="301"/>
      <c r="AT115" s="301"/>
      <c r="AU115" s="301"/>
    </row>
    <row r="116" spans="1:47" s="283" customFormat="1" ht="18.75">
      <c r="A116" s="45"/>
      <c r="B116" s="66"/>
      <c r="C116" s="45"/>
      <c r="D116" s="18"/>
      <c r="E116" s="21"/>
      <c r="F116" s="21"/>
      <c r="G116" s="21"/>
      <c r="H116" s="265"/>
      <c r="I116" s="21"/>
      <c r="J116" s="21"/>
      <c r="K116" s="21"/>
      <c r="L116" s="21"/>
      <c r="M116" s="21"/>
      <c r="N116" s="21"/>
      <c r="O116" s="21"/>
      <c r="P116" s="21"/>
      <c r="Q116" s="18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6"/>
      <c r="AU116" s="286"/>
    </row>
    <row r="117" spans="1:45" ht="18.75">
      <c r="A117" s="45"/>
      <c r="B117" s="46"/>
      <c r="C117" s="47"/>
      <c r="D117" s="48"/>
      <c r="E117" s="47"/>
      <c r="F117" s="47"/>
      <c r="G117" s="47"/>
      <c r="H117" s="264"/>
      <c r="I117" s="47"/>
      <c r="J117" s="47"/>
      <c r="K117" s="47"/>
      <c r="L117" s="47"/>
      <c r="M117" s="47"/>
      <c r="N117" s="47"/>
      <c r="O117" s="47"/>
      <c r="P117" s="47"/>
      <c r="Q117" s="47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</row>
    <row r="118" spans="1:256" ht="20.25">
      <c r="A118" s="714" t="s">
        <v>329</v>
      </c>
      <c r="B118" s="715"/>
      <c r="C118" s="715"/>
      <c r="D118" s="715"/>
      <c r="E118" s="715"/>
      <c r="F118" s="715"/>
      <c r="G118" s="274"/>
      <c r="H118" s="275"/>
      <c r="I118" s="274"/>
      <c r="J118" s="274"/>
      <c r="K118" s="274"/>
      <c r="L118" s="274"/>
      <c r="M118" s="274"/>
      <c r="N118" s="274"/>
      <c r="O118" s="274"/>
      <c r="P118" s="274"/>
      <c r="Q118" s="274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303"/>
      <c r="AL118" s="303"/>
      <c r="AM118" s="303"/>
      <c r="AN118" s="303"/>
      <c r="AO118" s="303"/>
      <c r="AP118" s="303"/>
      <c r="AQ118" s="303"/>
      <c r="AR118" s="303"/>
      <c r="AS118" s="303"/>
      <c r="AT118" s="303"/>
      <c r="AU118" s="303"/>
      <c r="AV118" s="303"/>
      <c r="AW118" s="303"/>
      <c r="AX118" s="303"/>
      <c r="AY118" s="303"/>
      <c r="AZ118" s="303"/>
      <c r="BA118" s="303"/>
      <c r="BB118" s="303"/>
      <c r="BC118" s="303"/>
      <c r="BD118" s="303"/>
      <c r="BE118" s="303"/>
      <c r="BF118" s="303"/>
      <c r="BG118" s="303"/>
      <c r="BH118" s="303"/>
      <c r="BI118" s="303"/>
      <c r="BJ118" s="303"/>
      <c r="BK118" s="303"/>
      <c r="BL118" s="303"/>
      <c r="BM118" s="303"/>
      <c r="BN118" s="303"/>
      <c r="BO118" s="303"/>
      <c r="BP118" s="303"/>
      <c r="BQ118" s="303"/>
      <c r="BR118" s="303"/>
      <c r="BS118" s="303"/>
      <c r="BT118" s="303"/>
      <c r="BU118" s="303"/>
      <c r="BV118" s="303"/>
      <c r="BW118" s="303"/>
      <c r="BX118" s="303"/>
      <c r="BY118" s="303"/>
      <c r="BZ118" s="303"/>
      <c r="CA118" s="303"/>
      <c r="CB118" s="303"/>
      <c r="CC118" s="303"/>
      <c r="CD118" s="303"/>
      <c r="CE118" s="303"/>
      <c r="CF118" s="303"/>
      <c r="CG118" s="303"/>
      <c r="CH118" s="303"/>
      <c r="CI118" s="303"/>
      <c r="CJ118" s="303"/>
      <c r="CK118" s="303"/>
      <c r="CL118" s="303"/>
      <c r="CM118" s="303"/>
      <c r="CN118" s="303"/>
      <c r="CO118" s="303"/>
      <c r="CP118" s="303"/>
      <c r="CQ118" s="303"/>
      <c r="CR118" s="303"/>
      <c r="CS118" s="303"/>
      <c r="CT118" s="303"/>
      <c r="CU118" s="303"/>
      <c r="CV118" s="303"/>
      <c r="CW118" s="303"/>
      <c r="CX118" s="303"/>
      <c r="CY118" s="303"/>
      <c r="CZ118" s="303"/>
      <c r="DA118" s="303"/>
      <c r="DB118" s="303"/>
      <c r="DC118" s="303"/>
      <c r="DD118" s="303"/>
      <c r="DE118" s="303"/>
      <c r="DF118" s="303"/>
      <c r="DG118" s="303"/>
      <c r="DH118" s="303"/>
      <c r="DI118" s="303"/>
      <c r="DJ118" s="303"/>
      <c r="DK118" s="303"/>
      <c r="DL118" s="303"/>
      <c r="DM118" s="303"/>
      <c r="DN118" s="303"/>
      <c r="DO118" s="303"/>
      <c r="DP118" s="303"/>
      <c r="DQ118" s="303"/>
      <c r="DR118" s="303"/>
      <c r="DS118" s="303"/>
      <c r="DT118" s="303"/>
      <c r="DU118" s="303"/>
      <c r="DV118" s="303"/>
      <c r="DW118" s="303"/>
      <c r="DX118" s="303"/>
      <c r="DY118" s="303"/>
      <c r="DZ118" s="303"/>
      <c r="EA118" s="303"/>
      <c r="EB118" s="303"/>
      <c r="EC118" s="303"/>
      <c r="ED118" s="303"/>
      <c r="EE118" s="303"/>
      <c r="EF118" s="303"/>
      <c r="EG118" s="303"/>
      <c r="EH118" s="303"/>
      <c r="EI118" s="303"/>
      <c r="EJ118" s="303"/>
      <c r="EK118" s="303"/>
      <c r="EL118" s="303"/>
      <c r="EM118" s="303"/>
      <c r="EN118" s="303"/>
      <c r="EO118" s="303"/>
      <c r="EP118" s="303"/>
      <c r="EQ118" s="303"/>
      <c r="ER118" s="303"/>
      <c r="ES118" s="303"/>
      <c r="ET118" s="303"/>
      <c r="EU118" s="303"/>
      <c r="EV118" s="303"/>
      <c r="EW118" s="303"/>
      <c r="EX118" s="303"/>
      <c r="EY118" s="303"/>
      <c r="EZ118" s="303"/>
      <c r="FA118" s="303"/>
      <c r="FB118" s="303"/>
      <c r="FC118" s="303"/>
      <c r="FD118" s="303"/>
      <c r="FE118" s="303"/>
      <c r="FF118" s="303"/>
      <c r="FG118" s="303"/>
      <c r="FH118" s="303"/>
      <c r="FI118" s="303"/>
      <c r="FJ118" s="303"/>
      <c r="FK118" s="303"/>
      <c r="FL118" s="303"/>
      <c r="FM118" s="303"/>
      <c r="FN118" s="303"/>
      <c r="FO118" s="303"/>
      <c r="FP118" s="303"/>
      <c r="FQ118" s="303"/>
      <c r="FR118" s="303"/>
      <c r="FS118" s="303"/>
      <c r="FT118" s="303"/>
      <c r="FU118" s="303"/>
      <c r="FV118" s="303"/>
      <c r="FW118" s="303"/>
      <c r="FX118" s="303"/>
      <c r="FY118" s="303"/>
      <c r="FZ118" s="303"/>
      <c r="GA118" s="303"/>
      <c r="GB118" s="303"/>
      <c r="GC118" s="303"/>
      <c r="GD118" s="303"/>
      <c r="GE118" s="303"/>
      <c r="GF118" s="303"/>
      <c r="GG118" s="303"/>
      <c r="GH118" s="303"/>
      <c r="GI118" s="303"/>
      <c r="GJ118" s="303"/>
      <c r="GK118" s="303"/>
      <c r="GL118" s="303"/>
      <c r="GM118" s="303"/>
      <c r="GN118" s="303"/>
      <c r="GO118" s="303"/>
      <c r="GP118" s="303"/>
      <c r="GQ118" s="303"/>
      <c r="GR118" s="303"/>
      <c r="GS118" s="303"/>
      <c r="GT118" s="303"/>
      <c r="GU118" s="303"/>
      <c r="GV118" s="303"/>
      <c r="GW118" s="303"/>
      <c r="GX118" s="303"/>
      <c r="GY118" s="303"/>
      <c r="GZ118" s="303"/>
      <c r="HA118" s="303"/>
      <c r="HB118" s="303"/>
      <c r="HC118" s="303"/>
      <c r="HD118" s="303"/>
      <c r="HE118" s="303"/>
      <c r="HF118" s="303"/>
      <c r="HG118" s="303"/>
      <c r="HH118" s="303"/>
      <c r="HI118" s="303"/>
      <c r="HJ118" s="303"/>
      <c r="HK118" s="303"/>
      <c r="HL118" s="303"/>
      <c r="HM118" s="303"/>
      <c r="HN118" s="303"/>
      <c r="HO118" s="303"/>
      <c r="HP118" s="303"/>
      <c r="HQ118" s="303"/>
      <c r="HR118" s="303"/>
      <c r="HS118" s="303"/>
      <c r="HT118" s="303"/>
      <c r="HU118" s="303"/>
      <c r="HV118" s="303"/>
      <c r="HW118" s="303"/>
      <c r="HX118" s="303"/>
      <c r="HY118" s="303"/>
      <c r="HZ118" s="303"/>
      <c r="IA118" s="303"/>
      <c r="IB118" s="303"/>
      <c r="IC118" s="303"/>
      <c r="ID118" s="303"/>
      <c r="IE118" s="303"/>
      <c r="IF118" s="303"/>
      <c r="IG118" s="303"/>
      <c r="IH118" s="303"/>
      <c r="II118" s="303"/>
      <c r="IJ118" s="303"/>
      <c r="IK118" s="303"/>
      <c r="IL118" s="303"/>
      <c r="IM118" s="303"/>
      <c r="IN118" s="303"/>
      <c r="IO118" s="303"/>
      <c r="IP118" s="303"/>
      <c r="IQ118" s="303"/>
      <c r="IR118" s="303"/>
      <c r="IS118" s="303"/>
      <c r="IT118" s="303"/>
      <c r="IU118" s="303"/>
      <c r="IV118" s="303"/>
    </row>
    <row r="119" spans="1:256" ht="31.5" customHeight="1">
      <c r="A119" s="715"/>
      <c r="B119" s="715"/>
      <c r="C119" s="715"/>
      <c r="D119" s="715"/>
      <c r="E119" s="715"/>
      <c r="F119" s="715"/>
      <c r="G119" s="274"/>
      <c r="H119" s="275"/>
      <c r="I119" s="274"/>
      <c r="J119" s="274"/>
      <c r="K119" s="274"/>
      <c r="L119" s="274"/>
      <c r="M119" s="274"/>
      <c r="N119" s="274"/>
      <c r="O119" s="274"/>
      <c r="P119" s="274"/>
      <c r="Q119" s="274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3"/>
      <c r="AL119" s="303"/>
      <c r="AM119" s="303"/>
      <c r="AN119" s="303"/>
      <c r="AO119" s="303"/>
      <c r="AP119" s="303"/>
      <c r="AQ119" s="303"/>
      <c r="AR119" s="303"/>
      <c r="AS119" s="303"/>
      <c r="AT119" s="303"/>
      <c r="AU119" s="303"/>
      <c r="AV119" s="303"/>
      <c r="AW119" s="303"/>
      <c r="AX119" s="303"/>
      <c r="AY119" s="303"/>
      <c r="AZ119" s="303"/>
      <c r="BA119" s="303"/>
      <c r="BB119" s="303"/>
      <c r="BC119" s="303"/>
      <c r="BD119" s="303"/>
      <c r="BE119" s="303"/>
      <c r="BF119" s="303"/>
      <c r="BG119" s="303"/>
      <c r="BH119" s="303"/>
      <c r="BI119" s="303"/>
      <c r="BJ119" s="303"/>
      <c r="BK119" s="303"/>
      <c r="BL119" s="303"/>
      <c r="BM119" s="303"/>
      <c r="BN119" s="303"/>
      <c r="BO119" s="303"/>
      <c r="BP119" s="303"/>
      <c r="BQ119" s="303"/>
      <c r="BR119" s="303"/>
      <c r="BS119" s="303"/>
      <c r="BT119" s="303"/>
      <c r="BU119" s="303"/>
      <c r="BV119" s="303"/>
      <c r="BW119" s="303"/>
      <c r="BX119" s="303"/>
      <c r="BY119" s="303"/>
      <c r="BZ119" s="303"/>
      <c r="CA119" s="303"/>
      <c r="CB119" s="303"/>
      <c r="CC119" s="303"/>
      <c r="CD119" s="303"/>
      <c r="CE119" s="303"/>
      <c r="CF119" s="303"/>
      <c r="CG119" s="303"/>
      <c r="CH119" s="303"/>
      <c r="CI119" s="303"/>
      <c r="CJ119" s="303"/>
      <c r="CK119" s="303"/>
      <c r="CL119" s="303"/>
      <c r="CM119" s="303"/>
      <c r="CN119" s="303"/>
      <c r="CO119" s="303"/>
      <c r="CP119" s="303"/>
      <c r="CQ119" s="303"/>
      <c r="CR119" s="303"/>
      <c r="CS119" s="303"/>
      <c r="CT119" s="303"/>
      <c r="CU119" s="303"/>
      <c r="CV119" s="303"/>
      <c r="CW119" s="303"/>
      <c r="CX119" s="303"/>
      <c r="CY119" s="303"/>
      <c r="CZ119" s="303"/>
      <c r="DA119" s="303"/>
      <c r="DB119" s="303"/>
      <c r="DC119" s="303"/>
      <c r="DD119" s="303"/>
      <c r="DE119" s="303"/>
      <c r="DF119" s="303"/>
      <c r="DG119" s="303"/>
      <c r="DH119" s="303"/>
      <c r="DI119" s="303"/>
      <c r="DJ119" s="303"/>
      <c r="DK119" s="303"/>
      <c r="DL119" s="303"/>
      <c r="DM119" s="303"/>
      <c r="DN119" s="303"/>
      <c r="DO119" s="303"/>
      <c r="DP119" s="303"/>
      <c r="DQ119" s="303"/>
      <c r="DR119" s="303"/>
      <c r="DS119" s="303"/>
      <c r="DT119" s="303"/>
      <c r="DU119" s="303"/>
      <c r="DV119" s="303"/>
      <c r="DW119" s="303"/>
      <c r="DX119" s="303"/>
      <c r="DY119" s="303"/>
      <c r="DZ119" s="303"/>
      <c r="EA119" s="303"/>
      <c r="EB119" s="303"/>
      <c r="EC119" s="303"/>
      <c r="ED119" s="303"/>
      <c r="EE119" s="303"/>
      <c r="EF119" s="303"/>
      <c r="EG119" s="303"/>
      <c r="EH119" s="303"/>
      <c r="EI119" s="303"/>
      <c r="EJ119" s="303"/>
      <c r="EK119" s="303"/>
      <c r="EL119" s="303"/>
      <c r="EM119" s="303"/>
      <c r="EN119" s="303"/>
      <c r="EO119" s="303"/>
      <c r="EP119" s="303"/>
      <c r="EQ119" s="303"/>
      <c r="ER119" s="303"/>
      <c r="ES119" s="303"/>
      <c r="ET119" s="303"/>
      <c r="EU119" s="303"/>
      <c r="EV119" s="303"/>
      <c r="EW119" s="303"/>
      <c r="EX119" s="303"/>
      <c r="EY119" s="303"/>
      <c r="EZ119" s="303"/>
      <c r="FA119" s="303"/>
      <c r="FB119" s="303"/>
      <c r="FC119" s="303"/>
      <c r="FD119" s="303"/>
      <c r="FE119" s="303"/>
      <c r="FF119" s="303"/>
      <c r="FG119" s="303"/>
      <c r="FH119" s="303"/>
      <c r="FI119" s="303"/>
      <c r="FJ119" s="303"/>
      <c r="FK119" s="303"/>
      <c r="FL119" s="303"/>
      <c r="FM119" s="303"/>
      <c r="FN119" s="303"/>
      <c r="FO119" s="303"/>
      <c r="FP119" s="303"/>
      <c r="FQ119" s="303"/>
      <c r="FR119" s="303"/>
      <c r="FS119" s="303"/>
      <c r="FT119" s="303"/>
      <c r="FU119" s="303"/>
      <c r="FV119" s="303"/>
      <c r="FW119" s="303"/>
      <c r="FX119" s="303"/>
      <c r="FY119" s="303"/>
      <c r="FZ119" s="303"/>
      <c r="GA119" s="303"/>
      <c r="GB119" s="303"/>
      <c r="GC119" s="303"/>
      <c r="GD119" s="303"/>
      <c r="GE119" s="303"/>
      <c r="GF119" s="303"/>
      <c r="GG119" s="303"/>
      <c r="GH119" s="303"/>
      <c r="GI119" s="303"/>
      <c r="GJ119" s="303"/>
      <c r="GK119" s="303"/>
      <c r="GL119" s="303"/>
      <c r="GM119" s="303"/>
      <c r="GN119" s="303"/>
      <c r="GO119" s="303"/>
      <c r="GP119" s="303"/>
      <c r="GQ119" s="303"/>
      <c r="GR119" s="303"/>
      <c r="GS119" s="303"/>
      <c r="GT119" s="303"/>
      <c r="GU119" s="303"/>
      <c r="GV119" s="303"/>
      <c r="GW119" s="303"/>
      <c r="GX119" s="303"/>
      <c r="GY119" s="303"/>
      <c r="GZ119" s="303"/>
      <c r="HA119" s="303"/>
      <c r="HB119" s="303"/>
      <c r="HC119" s="303"/>
      <c r="HD119" s="303"/>
      <c r="HE119" s="303"/>
      <c r="HF119" s="303"/>
      <c r="HG119" s="303"/>
      <c r="HH119" s="303"/>
      <c r="HI119" s="303"/>
      <c r="HJ119" s="303"/>
      <c r="HK119" s="303"/>
      <c r="HL119" s="303"/>
      <c r="HM119" s="303"/>
      <c r="HN119" s="303"/>
      <c r="HO119" s="303"/>
      <c r="HP119" s="303"/>
      <c r="HQ119" s="303"/>
      <c r="HR119" s="303"/>
      <c r="HS119" s="303"/>
      <c r="HT119" s="303"/>
      <c r="HU119" s="303"/>
      <c r="HV119" s="303"/>
      <c r="HW119" s="303"/>
      <c r="HX119" s="303"/>
      <c r="HY119" s="303"/>
      <c r="HZ119" s="303"/>
      <c r="IA119" s="303"/>
      <c r="IB119" s="303"/>
      <c r="IC119" s="303"/>
      <c r="ID119" s="303"/>
      <c r="IE119" s="303"/>
      <c r="IF119" s="303"/>
      <c r="IG119" s="303"/>
      <c r="IH119" s="303"/>
      <c r="II119" s="303"/>
      <c r="IJ119" s="303"/>
      <c r="IK119" s="303"/>
      <c r="IL119" s="303"/>
      <c r="IM119" s="303"/>
      <c r="IN119" s="303"/>
      <c r="IO119" s="303"/>
      <c r="IP119" s="303"/>
      <c r="IQ119" s="303"/>
      <c r="IR119" s="303"/>
      <c r="IS119" s="303"/>
      <c r="IT119" s="303"/>
      <c r="IU119" s="303"/>
      <c r="IV119" s="303"/>
    </row>
    <row r="120" spans="1:45" ht="27.75" customHeight="1">
      <c r="A120" s="3"/>
      <c r="B120" s="290" t="str">
        <f>B4</f>
        <v>на 2022 год</v>
      </c>
      <c r="C120" s="49"/>
      <c r="D120" s="48"/>
      <c r="E120" s="50"/>
      <c r="F120" s="50"/>
      <c r="G120" s="50"/>
      <c r="H120" s="259"/>
      <c r="I120" s="49"/>
      <c r="J120" s="50"/>
      <c r="K120" s="50"/>
      <c r="L120" s="50"/>
      <c r="M120" s="50"/>
      <c r="N120" s="50"/>
      <c r="O120" s="50"/>
      <c r="P120" s="50"/>
      <c r="Q120" s="50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</row>
    <row r="121" spans="1:45" ht="18.75">
      <c r="A121" s="3"/>
      <c r="B121" s="4"/>
      <c r="C121" s="49"/>
      <c r="D121" s="48"/>
      <c r="E121" s="50"/>
      <c r="F121" s="50"/>
      <c r="G121" s="50"/>
      <c r="H121" s="259"/>
      <c r="I121" s="49"/>
      <c r="J121" s="50"/>
      <c r="K121" s="50"/>
      <c r="L121" s="50"/>
      <c r="M121" s="50"/>
      <c r="N121" s="50"/>
      <c r="O121" s="50"/>
      <c r="P121" s="50"/>
      <c r="Q121" s="50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</row>
    <row r="122" spans="1:45" ht="18.75">
      <c r="A122" s="51" t="s">
        <v>107</v>
      </c>
      <c r="B122" s="52" t="s">
        <v>108</v>
      </c>
      <c r="C122" s="53" t="s">
        <v>173</v>
      </c>
      <c r="D122" s="6" t="s">
        <v>150</v>
      </c>
      <c r="E122" s="54" t="s">
        <v>111</v>
      </c>
      <c r="F122" s="54"/>
      <c r="G122" s="54"/>
      <c r="H122" s="266"/>
      <c r="I122" s="55"/>
      <c r="J122" s="56"/>
      <c r="K122" s="54"/>
      <c r="L122" s="54"/>
      <c r="M122" s="54"/>
      <c r="N122" s="54"/>
      <c r="O122" s="54"/>
      <c r="P122" s="54"/>
      <c r="Q122" s="57" t="s">
        <v>165</v>
      </c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</row>
    <row r="123" spans="1:45" ht="18.75">
      <c r="A123" s="58" t="s">
        <v>109</v>
      </c>
      <c r="B123" s="59"/>
      <c r="C123" s="60" t="s">
        <v>149</v>
      </c>
      <c r="D123" s="61" t="s">
        <v>151</v>
      </c>
      <c r="E123" s="50"/>
      <c r="F123" s="57"/>
      <c r="G123" s="50"/>
      <c r="H123" s="267"/>
      <c r="I123" s="49"/>
      <c r="J123" s="62"/>
      <c r="K123" s="50"/>
      <c r="L123" s="57"/>
      <c r="M123" s="50"/>
      <c r="N123" s="57"/>
      <c r="O123" s="50"/>
      <c r="P123" s="57"/>
      <c r="Q123" s="63" t="s">
        <v>166</v>
      </c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</row>
    <row r="124" spans="1:45" ht="37.5">
      <c r="A124" s="58"/>
      <c r="B124" s="59"/>
      <c r="C124" s="64" t="s">
        <v>152</v>
      </c>
      <c r="D124" s="61" t="s">
        <v>152</v>
      </c>
      <c r="E124" s="22" t="s">
        <v>153</v>
      </c>
      <c r="F124" s="21" t="s">
        <v>154</v>
      </c>
      <c r="G124" s="20" t="s">
        <v>155</v>
      </c>
      <c r="H124" s="262" t="s">
        <v>156</v>
      </c>
      <c r="I124" s="66" t="s">
        <v>157</v>
      </c>
      <c r="J124" s="67" t="s">
        <v>158</v>
      </c>
      <c r="K124" s="21" t="s">
        <v>159</v>
      </c>
      <c r="L124" s="20" t="s">
        <v>160</v>
      </c>
      <c r="M124" s="21" t="s">
        <v>161</v>
      </c>
      <c r="N124" s="20" t="s">
        <v>162</v>
      </c>
      <c r="O124" s="21" t="s">
        <v>163</v>
      </c>
      <c r="P124" s="20" t="s">
        <v>164</v>
      </c>
      <c r="Q124" s="63" t="s">
        <v>149</v>
      </c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</row>
    <row r="125" spans="1:45" ht="18.75">
      <c r="A125" s="58"/>
      <c r="B125" s="59"/>
      <c r="C125" s="68"/>
      <c r="D125" s="69"/>
      <c r="E125" s="22" t="s">
        <v>181</v>
      </c>
      <c r="F125" s="21" t="s">
        <v>181</v>
      </c>
      <c r="G125" s="20" t="s">
        <v>181</v>
      </c>
      <c r="H125" s="262" t="s">
        <v>182</v>
      </c>
      <c r="I125" s="65" t="s">
        <v>182</v>
      </c>
      <c r="J125" s="70" t="s">
        <v>182</v>
      </c>
      <c r="K125" s="22" t="s">
        <v>182</v>
      </c>
      <c r="L125" s="22" t="s">
        <v>182</v>
      </c>
      <c r="M125" s="22" t="s">
        <v>182</v>
      </c>
      <c r="N125" s="22" t="s">
        <v>182</v>
      </c>
      <c r="O125" s="22" t="s">
        <v>182</v>
      </c>
      <c r="P125" s="22" t="s">
        <v>182</v>
      </c>
      <c r="Q125" s="6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</row>
    <row r="126" spans="1:45" ht="18.75">
      <c r="A126" s="30"/>
      <c r="B126" s="71"/>
      <c r="C126" s="68"/>
      <c r="D126" s="72"/>
      <c r="E126" s="50"/>
      <c r="F126" s="73"/>
      <c r="G126" s="50"/>
      <c r="H126" s="268"/>
      <c r="I126" s="49"/>
      <c r="J126" s="74"/>
      <c r="K126" s="50"/>
      <c r="L126" s="73"/>
      <c r="M126" s="50"/>
      <c r="N126" s="73"/>
      <c r="O126" s="50"/>
      <c r="P126" s="73"/>
      <c r="Q126" s="75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</row>
    <row r="127" spans="1:45" ht="18.75">
      <c r="A127" s="76"/>
      <c r="B127" s="77" t="s">
        <v>110</v>
      </c>
      <c r="C127" s="78">
        <f>C129+C138+C140+C144+C151+C156+C163+C166+C168+C173+C177+C179+C183</f>
        <v>0</v>
      </c>
      <c r="D127" s="79">
        <f>SUM(E127:P127)</f>
        <v>139535.8</v>
      </c>
      <c r="E127" s="233">
        <f aca="true" t="shared" si="31" ref="E127:Q127">E129+E138+E140+E144+E151+E156+E163+E166+E168+E173+E177+E179+E183</f>
        <v>0</v>
      </c>
      <c r="F127" s="233">
        <f t="shared" si="31"/>
        <v>0</v>
      </c>
      <c r="G127" s="233">
        <f t="shared" si="31"/>
        <v>139535.8</v>
      </c>
      <c r="H127" s="233">
        <f t="shared" si="31"/>
        <v>0</v>
      </c>
      <c r="I127" s="233">
        <f t="shared" si="31"/>
        <v>0</v>
      </c>
      <c r="J127" s="233">
        <f t="shared" si="31"/>
        <v>0</v>
      </c>
      <c r="K127" s="233">
        <f t="shared" si="31"/>
        <v>0</v>
      </c>
      <c r="L127" s="233">
        <f t="shared" si="31"/>
        <v>0</v>
      </c>
      <c r="M127" s="233">
        <f t="shared" si="31"/>
        <v>0</v>
      </c>
      <c r="N127" s="233">
        <f t="shared" si="31"/>
        <v>0</v>
      </c>
      <c r="O127" s="233">
        <f t="shared" si="31"/>
        <v>0</v>
      </c>
      <c r="P127" s="233">
        <f t="shared" si="31"/>
        <v>0</v>
      </c>
      <c r="Q127" s="33">
        <f t="shared" si="31"/>
        <v>139535.8</v>
      </c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</row>
    <row r="128" spans="1:45" ht="18.75">
      <c r="A128" s="80"/>
      <c r="B128" s="81" t="s">
        <v>111</v>
      </c>
      <c r="C128" s="82"/>
      <c r="D128" s="33">
        <f>SUM(E128:P128)</f>
        <v>0</v>
      </c>
      <c r="E128" s="82"/>
      <c r="F128" s="82"/>
      <c r="G128" s="82"/>
      <c r="H128" s="269"/>
      <c r="I128" s="82"/>
      <c r="J128" s="82"/>
      <c r="K128" s="82"/>
      <c r="L128" s="82"/>
      <c r="M128" s="82"/>
      <c r="N128" s="82"/>
      <c r="O128" s="82"/>
      <c r="P128" s="82"/>
      <c r="Q128" s="82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</row>
    <row r="129" spans="1:17" s="283" customFormat="1" ht="19.5" thickBot="1">
      <c r="A129" s="83" t="s">
        <v>112</v>
      </c>
      <c r="B129" s="84" t="s">
        <v>113</v>
      </c>
      <c r="C129" s="85">
        <f>SUM(C130:C137)</f>
        <v>0</v>
      </c>
      <c r="D129" s="33">
        <f>SUM(E129:P129)</f>
        <v>15712.5</v>
      </c>
      <c r="E129" s="85">
        <f aca="true" t="shared" si="32" ref="E129:L129">SUM(E130:E137)</f>
        <v>0</v>
      </c>
      <c r="F129" s="85">
        <f t="shared" si="32"/>
        <v>0</v>
      </c>
      <c r="G129" s="85">
        <f t="shared" si="32"/>
        <v>15712.5</v>
      </c>
      <c r="H129" s="85">
        <f t="shared" si="32"/>
        <v>0</v>
      </c>
      <c r="I129" s="85">
        <f t="shared" si="32"/>
        <v>0</v>
      </c>
      <c r="J129" s="85">
        <f t="shared" si="32"/>
        <v>0</v>
      </c>
      <c r="K129" s="85">
        <f t="shared" si="32"/>
        <v>0</v>
      </c>
      <c r="L129" s="85">
        <f t="shared" si="32"/>
        <v>0</v>
      </c>
      <c r="M129" s="85">
        <f>SUM(M130:M137)</f>
        <v>0</v>
      </c>
      <c r="N129" s="85">
        <f>SUM(N130:N137)</f>
        <v>0</v>
      </c>
      <c r="O129" s="85">
        <f>SUM(O130:O137)</f>
        <v>0</v>
      </c>
      <c r="P129" s="85">
        <f>SUM(P130:P137)</f>
        <v>0</v>
      </c>
      <c r="Q129" s="33">
        <f>Q130+Q131+Q132+Q133+Q134+Q135+Q136+Q137</f>
        <v>15712.5</v>
      </c>
    </row>
    <row r="130" spans="1:45" ht="39" customHeight="1">
      <c r="A130" s="86" t="s">
        <v>114</v>
      </c>
      <c r="B130" s="87" t="s">
        <v>56</v>
      </c>
      <c r="C130" s="314"/>
      <c r="D130" s="33">
        <f aca="true" t="shared" si="33" ref="D130:D183">SUM(E130:P130)</f>
        <v>1158</v>
      </c>
      <c r="E130" s="1"/>
      <c r="F130" s="1"/>
      <c r="G130" s="1">
        <v>1158</v>
      </c>
      <c r="H130" s="1"/>
      <c r="I130" s="1"/>
      <c r="J130" s="1"/>
      <c r="K130" s="1"/>
      <c r="L130" s="1"/>
      <c r="M130" s="1"/>
      <c r="N130" s="1"/>
      <c r="O130" s="1"/>
      <c r="P130" s="1"/>
      <c r="Q130" s="33">
        <f aca="true" t="shared" si="34" ref="Q130:Q183">C130+D130</f>
        <v>1158</v>
      </c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</row>
    <row r="131" spans="1:45" ht="52.5" customHeight="1">
      <c r="A131" s="86" t="s">
        <v>172</v>
      </c>
      <c r="B131" s="88" t="s">
        <v>86</v>
      </c>
      <c r="C131" s="1"/>
      <c r="D131" s="33">
        <f t="shared" si="33"/>
        <v>0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33">
        <f t="shared" si="34"/>
        <v>0</v>
      </c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</row>
    <row r="132" spans="1:45" ht="78.75" customHeight="1">
      <c r="A132" s="86" t="s">
        <v>115</v>
      </c>
      <c r="B132" s="88" t="s">
        <v>94</v>
      </c>
      <c r="C132" s="1"/>
      <c r="D132" s="33">
        <f t="shared" si="33"/>
        <v>11765</v>
      </c>
      <c r="E132" s="1"/>
      <c r="F132" s="1"/>
      <c r="G132" s="1">
        <v>11765</v>
      </c>
      <c r="H132" s="1"/>
      <c r="I132" s="342"/>
      <c r="J132" s="1"/>
      <c r="K132" s="1"/>
      <c r="L132" s="1"/>
      <c r="M132" s="1"/>
      <c r="N132" s="1"/>
      <c r="O132" s="1"/>
      <c r="P132" s="1"/>
      <c r="Q132" s="33">
        <f t="shared" si="34"/>
        <v>11765</v>
      </c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</row>
    <row r="133" spans="1:45" ht="27" customHeight="1">
      <c r="A133" s="191" t="s">
        <v>273</v>
      </c>
      <c r="B133" s="88" t="s">
        <v>274</v>
      </c>
      <c r="C133" s="1"/>
      <c r="D133" s="33">
        <f t="shared" si="33"/>
        <v>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3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</row>
    <row r="134" spans="1:45" ht="56.25">
      <c r="A134" s="86" t="s">
        <v>176</v>
      </c>
      <c r="B134" s="88" t="s">
        <v>177</v>
      </c>
      <c r="C134" s="1"/>
      <c r="D134" s="33">
        <f t="shared" si="33"/>
        <v>209.5</v>
      </c>
      <c r="E134" s="1"/>
      <c r="F134" s="1"/>
      <c r="G134" s="1">
        <v>209.5</v>
      </c>
      <c r="H134" s="1"/>
      <c r="I134" s="1"/>
      <c r="J134" s="1"/>
      <c r="K134" s="1"/>
      <c r="L134" s="1"/>
      <c r="M134" s="1"/>
      <c r="N134" s="1"/>
      <c r="O134" s="1"/>
      <c r="P134" s="1"/>
      <c r="Q134" s="33">
        <f>C134+D134</f>
        <v>209.5</v>
      </c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</row>
    <row r="135" spans="1:45" ht="18.75">
      <c r="A135" s="91" t="s">
        <v>20</v>
      </c>
      <c r="B135" s="88" t="s">
        <v>234</v>
      </c>
      <c r="C135" s="1"/>
      <c r="D135" s="33">
        <f t="shared" si="33"/>
        <v>0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33">
        <f>C135+D135</f>
        <v>0</v>
      </c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</row>
    <row r="136" spans="1:45" ht="18.75">
      <c r="A136" s="86" t="s">
        <v>174</v>
      </c>
      <c r="B136" s="88" t="s">
        <v>116</v>
      </c>
      <c r="C136" s="1"/>
      <c r="D136" s="33">
        <f t="shared" si="33"/>
        <v>197</v>
      </c>
      <c r="E136" s="1"/>
      <c r="F136" s="1"/>
      <c r="G136" s="1">
        <v>197</v>
      </c>
      <c r="H136" s="1"/>
      <c r="I136" s="1"/>
      <c r="J136" s="1"/>
      <c r="K136" s="1"/>
      <c r="L136" s="1"/>
      <c r="M136" s="1"/>
      <c r="N136" s="1"/>
      <c r="O136" s="1"/>
      <c r="P136" s="1"/>
      <c r="Q136" s="33">
        <f t="shared" si="34"/>
        <v>197</v>
      </c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</row>
    <row r="137" spans="1:45" s="304" customFormat="1" ht="18.75">
      <c r="A137" s="86" t="s">
        <v>175</v>
      </c>
      <c r="B137" s="88" t="s">
        <v>117</v>
      </c>
      <c r="C137" s="1"/>
      <c r="D137" s="33">
        <f t="shared" si="33"/>
        <v>2383</v>
      </c>
      <c r="E137" s="1"/>
      <c r="F137" s="1"/>
      <c r="G137" s="1">
        <v>2383</v>
      </c>
      <c r="H137" s="1"/>
      <c r="I137" s="1"/>
      <c r="J137" s="1"/>
      <c r="K137" s="1"/>
      <c r="L137" s="1"/>
      <c r="M137" s="1"/>
      <c r="N137" s="1"/>
      <c r="O137" s="1"/>
      <c r="P137" s="1"/>
      <c r="Q137" s="33">
        <f>C137+D137</f>
        <v>2383</v>
      </c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</row>
    <row r="138" spans="1:45" s="287" customFormat="1" ht="18.75">
      <c r="A138" s="83" t="s">
        <v>167</v>
      </c>
      <c r="B138" s="89" t="s">
        <v>168</v>
      </c>
      <c r="C138" s="85">
        <f>C139</f>
        <v>0</v>
      </c>
      <c r="D138" s="677">
        <f t="shared" si="33"/>
        <v>888.2</v>
      </c>
      <c r="E138" s="85">
        <f>E139</f>
        <v>0</v>
      </c>
      <c r="F138" s="85">
        <f aca="true" t="shared" si="35" ref="F138:L138">F139</f>
        <v>0</v>
      </c>
      <c r="G138" s="85">
        <f t="shared" si="35"/>
        <v>888.2</v>
      </c>
      <c r="H138" s="85">
        <f t="shared" si="35"/>
        <v>0</v>
      </c>
      <c r="I138" s="85">
        <f t="shared" si="35"/>
        <v>0</v>
      </c>
      <c r="J138" s="85">
        <f t="shared" si="35"/>
        <v>0</v>
      </c>
      <c r="K138" s="85">
        <f t="shared" si="35"/>
        <v>0</v>
      </c>
      <c r="L138" s="85">
        <f t="shared" si="35"/>
        <v>0</v>
      </c>
      <c r="M138" s="85">
        <f>M139</f>
        <v>0</v>
      </c>
      <c r="N138" s="85">
        <f>N139</f>
        <v>0</v>
      </c>
      <c r="O138" s="85">
        <f>O139</f>
        <v>0</v>
      </c>
      <c r="P138" s="85">
        <f>P139</f>
        <v>0</v>
      </c>
      <c r="Q138" s="33">
        <f>Q139</f>
        <v>888.2</v>
      </c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</row>
    <row r="139" spans="1:17" s="305" customFormat="1" ht="18.75">
      <c r="A139" s="688" t="s">
        <v>169</v>
      </c>
      <c r="B139" s="689" t="s">
        <v>171</v>
      </c>
      <c r="C139" s="1"/>
      <c r="D139" s="677">
        <f>SUM(E139:P139)</f>
        <v>888.2</v>
      </c>
      <c r="E139" s="184"/>
      <c r="F139" s="184"/>
      <c r="G139" s="184">
        <v>888.2</v>
      </c>
      <c r="H139" s="184"/>
      <c r="I139" s="184"/>
      <c r="J139" s="184"/>
      <c r="K139" s="184"/>
      <c r="L139" s="184"/>
      <c r="M139" s="184"/>
      <c r="N139" s="184"/>
      <c r="O139" s="184"/>
      <c r="P139" s="184"/>
      <c r="Q139" s="677">
        <f>C139+D139</f>
        <v>888.2</v>
      </c>
    </row>
    <row r="140" spans="1:45" ht="37.5">
      <c r="A140" s="83" t="s">
        <v>118</v>
      </c>
      <c r="B140" s="89" t="s">
        <v>119</v>
      </c>
      <c r="C140" s="85">
        <f>SUM(C141:C143)</f>
        <v>0</v>
      </c>
      <c r="D140" s="677">
        <f t="shared" si="33"/>
        <v>1950</v>
      </c>
      <c r="E140" s="85">
        <f>SUM(E141:E143)</f>
        <v>0</v>
      </c>
      <c r="F140" s="85">
        <f aca="true" t="shared" si="36" ref="F140:L140">SUM(F141:F143)</f>
        <v>0</v>
      </c>
      <c r="G140" s="85">
        <f t="shared" si="36"/>
        <v>1950</v>
      </c>
      <c r="H140" s="85">
        <f t="shared" si="36"/>
        <v>0</v>
      </c>
      <c r="I140" s="85">
        <f t="shared" si="36"/>
        <v>0</v>
      </c>
      <c r="J140" s="85">
        <f t="shared" si="36"/>
        <v>0</v>
      </c>
      <c r="K140" s="85">
        <f t="shared" si="36"/>
        <v>0</v>
      </c>
      <c r="L140" s="85">
        <f t="shared" si="36"/>
        <v>0</v>
      </c>
      <c r="M140" s="85">
        <f>SUM(M141:M143)</f>
        <v>0</v>
      </c>
      <c r="N140" s="85">
        <f>SUM(N141:N143)</f>
        <v>0</v>
      </c>
      <c r="O140" s="85">
        <f>SUM(O141:O143)</f>
        <v>0</v>
      </c>
      <c r="P140" s="85">
        <f>SUM(P141:P143)</f>
        <v>0</v>
      </c>
      <c r="Q140" s="33">
        <f>Q141+Q142+Q143</f>
        <v>1950</v>
      </c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</row>
    <row r="141" spans="1:45" ht="65.25" customHeight="1">
      <c r="A141" s="86" t="s">
        <v>120</v>
      </c>
      <c r="B141" s="88" t="s">
        <v>237</v>
      </c>
      <c r="C141" s="1"/>
      <c r="D141" s="33">
        <f t="shared" si="33"/>
        <v>750</v>
      </c>
      <c r="E141" s="1"/>
      <c r="F141" s="1"/>
      <c r="G141" s="1">
        <v>750</v>
      </c>
      <c r="H141" s="1"/>
      <c r="I141" s="1"/>
      <c r="J141" s="1"/>
      <c r="K141" s="1"/>
      <c r="L141" s="1"/>
      <c r="M141" s="1"/>
      <c r="N141" s="1"/>
      <c r="O141" s="1"/>
      <c r="P141" s="1"/>
      <c r="Q141" s="33">
        <f>C141+D141</f>
        <v>750</v>
      </c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</row>
    <row r="142" spans="1:45" ht="18.75">
      <c r="A142" s="86" t="s">
        <v>121</v>
      </c>
      <c r="B142" s="88" t="s">
        <v>84</v>
      </c>
      <c r="C142" s="1"/>
      <c r="D142" s="33">
        <f t="shared" si="33"/>
        <v>680</v>
      </c>
      <c r="E142" s="1"/>
      <c r="F142" s="1"/>
      <c r="G142" s="1">
        <v>680</v>
      </c>
      <c r="H142" s="1"/>
      <c r="I142" s="1"/>
      <c r="J142" s="1"/>
      <c r="K142" s="1"/>
      <c r="L142" s="1"/>
      <c r="M142" s="1"/>
      <c r="N142" s="1"/>
      <c r="O142" s="1"/>
      <c r="P142" s="1"/>
      <c r="Q142" s="33">
        <f t="shared" si="34"/>
        <v>680</v>
      </c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</row>
    <row r="143" spans="1:45" s="304" customFormat="1" ht="37.5">
      <c r="A143" s="86" t="s">
        <v>77</v>
      </c>
      <c r="B143" s="88" t="s">
        <v>122</v>
      </c>
      <c r="C143" s="1"/>
      <c r="D143" s="33">
        <f t="shared" si="33"/>
        <v>520</v>
      </c>
      <c r="E143" s="1"/>
      <c r="F143" s="1"/>
      <c r="G143" s="1">
        <v>520</v>
      </c>
      <c r="H143" s="1"/>
      <c r="I143" s="1"/>
      <c r="J143" s="1"/>
      <c r="K143" s="1"/>
      <c r="L143" s="1"/>
      <c r="M143" s="1"/>
      <c r="N143" s="1"/>
      <c r="O143" s="1"/>
      <c r="P143" s="1"/>
      <c r="Q143" s="33">
        <f>C143+D143</f>
        <v>520</v>
      </c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</row>
    <row r="144" spans="1:45" ht="18.75">
      <c r="A144" s="83" t="s">
        <v>123</v>
      </c>
      <c r="B144" s="89" t="s">
        <v>124</v>
      </c>
      <c r="C144" s="85">
        <f>SUM(C145:C150)</f>
        <v>0</v>
      </c>
      <c r="D144" s="33">
        <f t="shared" si="33"/>
        <v>10525.2</v>
      </c>
      <c r="E144" s="85">
        <f>SUM(E145:E150)</f>
        <v>0</v>
      </c>
      <c r="F144" s="85">
        <f aca="true" t="shared" si="37" ref="F144:L144">SUM(F145:F150)</f>
        <v>0</v>
      </c>
      <c r="G144" s="85">
        <f t="shared" si="37"/>
        <v>10525.2</v>
      </c>
      <c r="H144" s="85">
        <f t="shared" si="37"/>
        <v>0</v>
      </c>
      <c r="I144" s="85">
        <f t="shared" si="37"/>
        <v>0</v>
      </c>
      <c r="J144" s="85">
        <f t="shared" si="37"/>
        <v>0</v>
      </c>
      <c r="K144" s="85">
        <f t="shared" si="37"/>
        <v>0</v>
      </c>
      <c r="L144" s="85">
        <f t="shared" si="37"/>
        <v>0</v>
      </c>
      <c r="M144" s="85">
        <f>SUM(M145:M150)</f>
        <v>0</v>
      </c>
      <c r="N144" s="85">
        <f>SUM(N145:N150)</f>
        <v>0</v>
      </c>
      <c r="O144" s="85">
        <f>SUM(O145:O150)</f>
        <v>0</v>
      </c>
      <c r="P144" s="85">
        <f>SUM(P145:P150)</f>
        <v>0</v>
      </c>
      <c r="Q144" s="33">
        <f>Q145+Q146+Q147+Q148+Q149+Q150</f>
        <v>10525.2</v>
      </c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</row>
    <row r="145" spans="1:45" ht="18.75">
      <c r="A145" s="86" t="s">
        <v>179</v>
      </c>
      <c r="B145" s="88" t="s">
        <v>180</v>
      </c>
      <c r="C145" s="1"/>
      <c r="D145" s="33">
        <f>SUM(E145:P145)</f>
        <v>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3">
        <f t="shared" si="34"/>
        <v>0</v>
      </c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</row>
    <row r="146" spans="1:45" ht="18.75">
      <c r="A146" s="86" t="s">
        <v>125</v>
      </c>
      <c r="B146" s="88" t="s">
        <v>126</v>
      </c>
      <c r="C146" s="1"/>
      <c r="D146" s="33">
        <f t="shared" si="33"/>
        <v>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3">
        <f t="shared" si="34"/>
        <v>0</v>
      </c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</row>
    <row r="147" spans="1:45" ht="18.75">
      <c r="A147" s="86" t="s">
        <v>230</v>
      </c>
      <c r="B147" s="88" t="s">
        <v>231</v>
      </c>
      <c r="C147" s="1"/>
      <c r="D147" s="33">
        <f t="shared" si="33"/>
        <v>0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3">
        <f t="shared" si="34"/>
        <v>0</v>
      </c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</row>
    <row r="148" spans="1:45" ht="18.75">
      <c r="A148" s="86" t="s">
        <v>57</v>
      </c>
      <c r="B148" s="88" t="s">
        <v>40</v>
      </c>
      <c r="C148" s="1"/>
      <c r="D148" s="33">
        <f t="shared" si="33"/>
        <v>10525.2</v>
      </c>
      <c r="E148" s="1"/>
      <c r="F148" s="1"/>
      <c r="G148" s="161">
        <v>10525.2</v>
      </c>
      <c r="H148" s="1"/>
      <c r="I148" s="1"/>
      <c r="J148" s="1"/>
      <c r="K148" s="1"/>
      <c r="L148" s="1"/>
      <c r="M148" s="1"/>
      <c r="N148" s="1"/>
      <c r="O148" s="1"/>
      <c r="P148" s="1"/>
      <c r="Q148" s="33">
        <f t="shared" si="34"/>
        <v>10525.2</v>
      </c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</row>
    <row r="149" spans="1:45" ht="18.75">
      <c r="A149" s="86" t="s">
        <v>45</v>
      </c>
      <c r="B149" s="88" t="s">
        <v>41</v>
      </c>
      <c r="C149" s="1"/>
      <c r="D149" s="33">
        <f t="shared" si="33"/>
        <v>0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33">
        <f t="shared" si="34"/>
        <v>0</v>
      </c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</row>
    <row r="150" spans="1:45" s="304" customFormat="1" ht="19.5" customHeight="1">
      <c r="A150" s="86" t="s">
        <v>78</v>
      </c>
      <c r="B150" s="88" t="s">
        <v>127</v>
      </c>
      <c r="C150" s="1"/>
      <c r="D150" s="33">
        <f t="shared" si="33"/>
        <v>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33">
        <f>C150+D150</f>
        <v>0</v>
      </c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</row>
    <row r="151" spans="1:45" ht="18.75">
      <c r="A151" s="83" t="s">
        <v>128</v>
      </c>
      <c r="B151" s="89" t="s">
        <v>129</v>
      </c>
      <c r="C151" s="85">
        <f>SUM(C152:C155)</f>
        <v>0</v>
      </c>
      <c r="D151" s="33">
        <f t="shared" si="33"/>
        <v>77838.6</v>
      </c>
      <c r="E151" s="85">
        <f>SUM(E152:E155)</f>
        <v>0</v>
      </c>
      <c r="F151" s="85">
        <f aca="true" t="shared" si="38" ref="F151:L151">SUM(F152:F155)</f>
        <v>0</v>
      </c>
      <c r="G151" s="85">
        <f t="shared" si="38"/>
        <v>77838.6</v>
      </c>
      <c r="H151" s="85">
        <f t="shared" si="38"/>
        <v>0</v>
      </c>
      <c r="I151" s="85">
        <f t="shared" si="38"/>
        <v>0</v>
      </c>
      <c r="J151" s="85">
        <f t="shared" si="38"/>
        <v>0</v>
      </c>
      <c r="K151" s="85">
        <f t="shared" si="38"/>
        <v>0</v>
      </c>
      <c r="L151" s="85">
        <f t="shared" si="38"/>
        <v>0</v>
      </c>
      <c r="M151" s="85">
        <f>SUM(M152:M155)</f>
        <v>0</v>
      </c>
      <c r="N151" s="85">
        <f>SUM(N152:N155)</f>
        <v>0</v>
      </c>
      <c r="O151" s="85">
        <f>SUM(O152:O155)</f>
        <v>0</v>
      </c>
      <c r="P151" s="85">
        <f>SUM(P152:P155)</f>
        <v>0</v>
      </c>
      <c r="Q151" s="33">
        <f>Q152+Q153+Q154+Q155</f>
        <v>77838.6</v>
      </c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</row>
    <row r="152" spans="1:45" ht="18.75">
      <c r="A152" s="86" t="s">
        <v>130</v>
      </c>
      <c r="B152" s="88" t="s">
        <v>131</v>
      </c>
      <c r="C152" s="1"/>
      <c r="D152" s="33">
        <f t="shared" si="33"/>
        <v>62554.3</v>
      </c>
      <c r="E152" s="1"/>
      <c r="F152" s="1"/>
      <c r="G152" s="1">
        <v>62554.3</v>
      </c>
      <c r="H152" s="1"/>
      <c r="I152" s="1"/>
      <c r="J152" s="1"/>
      <c r="K152" s="1"/>
      <c r="L152" s="1"/>
      <c r="M152" s="1"/>
      <c r="N152" s="1"/>
      <c r="O152" s="1"/>
      <c r="P152" s="1"/>
      <c r="Q152" s="33">
        <f t="shared" si="34"/>
        <v>62554.3</v>
      </c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</row>
    <row r="153" spans="1:45" ht="18.75">
      <c r="A153" s="86" t="s">
        <v>132</v>
      </c>
      <c r="B153" s="88" t="s">
        <v>133</v>
      </c>
      <c r="C153" s="1"/>
      <c r="D153" s="33">
        <f t="shared" si="33"/>
        <v>3660</v>
      </c>
      <c r="E153" s="1"/>
      <c r="F153" s="1"/>
      <c r="G153" s="1">
        <v>3660</v>
      </c>
      <c r="H153" s="1"/>
      <c r="I153" s="1"/>
      <c r="J153" s="1"/>
      <c r="K153" s="1"/>
      <c r="L153" s="1"/>
      <c r="M153" s="1"/>
      <c r="N153" s="1"/>
      <c r="O153" s="1"/>
      <c r="P153" s="1"/>
      <c r="Q153" s="33">
        <f t="shared" si="34"/>
        <v>3660</v>
      </c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</row>
    <row r="154" spans="1:45" ht="18.75">
      <c r="A154" s="86" t="s">
        <v>79</v>
      </c>
      <c r="B154" s="88" t="s">
        <v>80</v>
      </c>
      <c r="C154" s="1"/>
      <c r="D154" s="33">
        <f t="shared" si="33"/>
        <v>5494.3</v>
      </c>
      <c r="E154" s="1"/>
      <c r="F154" s="1"/>
      <c r="G154" s="1">
        <v>5494.3</v>
      </c>
      <c r="H154" s="1"/>
      <c r="I154" s="1"/>
      <c r="J154" s="1"/>
      <c r="K154" s="1"/>
      <c r="L154" s="1"/>
      <c r="M154" s="1"/>
      <c r="N154" s="1"/>
      <c r="O154" s="1"/>
      <c r="P154" s="1"/>
      <c r="Q154" s="33">
        <f t="shared" si="34"/>
        <v>5494.3</v>
      </c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</row>
    <row r="155" spans="1:45" ht="37.5">
      <c r="A155" s="86" t="s">
        <v>49</v>
      </c>
      <c r="B155" s="88" t="s">
        <v>50</v>
      </c>
      <c r="C155" s="1"/>
      <c r="D155" s="33">
        <f>SUM(E155:P155)</f>
        <v>6130</v>
      </c>
      <c r="E155" s="1"/>
      <c r="F155" s="1"/>
      <c r="G155" s="1">
        <v>6130</v>
      </c>
      <c r="H155" s="1"/>
      <c r="I155" s="1"/>
      <c r="J155" s="1"/>
      <c r="K155" s="1"/>
      <c r="L155" s="1"/>
      <c r="M155" s="1"/>
      <c r="N155" s="1"/>
      <c r="O155" s="1"/>
      <c r="P155" s="1"/>
      <c r="Q155" s="33">
        <f>C155+D155</f>
        <v>6130</v>
      </c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</row>
    <row r="156" spans="1:45" s="304" customFormat="1" ht="18.75">
      <c r="A156" s="83" t="s">
        <v>134</v>
      </c>
      <c r="B156" s="89" t="s">
        <v>135</v>
      </c>
      <c r="C156" s="85">
        <f>SUM(C157:C162)</f>
        <v>0</v>
      </c>
      <c r="D156" s="33">
        <f t="shared" si="33"/>
        <v>150</v>
      </c>
      <c r="E156" s="85">
        <f>SUM(E157:E162)</f>
        <v>0</v>
      </c>
      <c r="F156" s="85">
        <f aca="true" t="shared" si="39" ref="F156:L156">SUM(F157:F162)</f>
        <v>0</v>
      </c>
      <c r="G156" s="85">
        <f t="shared" si="39"/>
        <v>150</v>
      </c>
      <c r="H156" s="85">
        <f t="shared" si="39"/>
        <v>0</v>
      </c>
      <c r="I156" s="85">
        <f t="shared" si="39"/>
        <v>0</v>
      </c>
      <c r="J156" s="85">
        <f t="shared" si="39"/>
        <v>0</v>
      </c>
      <c r="K156" s="85">
        <f t="shared" si="39"/>
        <v>0</v>
      </c>
      <c r="L156" s="85">
        <f t="shared" si="39"/>
        <v>0</v>
      </c>
      <c r="M156" s="85">
        <f>SUM(M157:M162)</f>
        <v>0</v>
      </c>
      <c r="N156" s="85">
        <f>SUM(N157:N162)</f>
        <v>0</v>
      </c>
      <c r="O156" s="85">
        <f>SUM(O157:O162)</f>
        <v>0</v>
      </c>
      <c r="P156" s="85">
        <f>SUM(P157:P162)</f>
        <v>0</v>
      </c>
      <c r="Q156" s="33">
        <f>Q157+Q158+Q159+Q160+Q161+Q162</f>
        <v>150</v>
      </c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</row>
    <row r="157" spans="1:45" ht="18.75">
      <c r="A157" s="86" t="s">
        <v>136</v>
      </c>
      <c r="B157" s="88" t="s">
        <v>137</v>
      </c>
      <c r="C157" s="1"/>
      <c r="D157" s="33">
        <f t="shared" si="33"/>
        <v>0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33">
        <f t="shared" si="34"/>
        <v>0</v>
      </c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</row>
    <row r="158" spans="1:45" ht="18.75">
      <c r="A158" s="86" t="s">
        <v>138</v>
      </c>
      <c r="B158" s="88" t="s">
        <v>139</v>
      </c>
      <c r="C158" s="1"/>
      <c r="D158" s="33">
        <f t="shared" si="33"/>
        <v>0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33">
        <f t="shared" si="34"/>
        <v>0</v>
      </c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</row>
    <row r="159" spans="1:45" ht="18.75">
      <c r="A159" s="86" t="s">
        <v>314</v>
      </c>
      <c r="B159" s="88" t="s">
        <v>315</v>
      </c>
      <c r="C159" s="1"/>
      <c r="D159" s="33">
        <f>SUM(E159:P159)</f>
        <v>0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33">
        <f>C159+D159</f>
        <v>0</v>
      </c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</row>
    <row r="160" spans="1:45" ht="37.5">
      <c r="A160" s="86" t="s">
        <v>21</v>
      </c>
      <c r="B160" s="88" t="s">
        <v>235</v>
      </c>
      <c r="C160" s="1"/>
      <c r="D160" s="33">
        <f>SUM(E160:P160)</f>
        <v>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33">
        <f t="shared" si="34"/>
        <v>0</v>
      </c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</row>
    <row r="161" spans="1:45" ht="18.75">
      <c r="A161" s="86" t="s">
        <v>140</v>
      </c>
      <c r="B161" s="88" t="s">
        <v>316</v>
      </c>
      <c r="C161" s="1"/>
      <c r="D161" s="33">
        <f t="shared" si="33"/>
        <v>150</v>
      </c>
      <c r="E161" s="1"/>
      <c r="F161" s="1"/>
      <c r="G161" s="1">
        <v>150</v>
      </c>
      <c r="H161" s="1"/>
      <c r="I161" s="1"/>
      <c r="J161" s="1"/>
      <c r="K161" s="1"/>
      <c r="L161" s="1"/>
      <c r="M161" s="1"/>
      <c r="N161" s="1"/>
      <c r="O161" s="1"/>
      <c r="P161" s="1"/>
      <c r="Q161" s="33">
        <f t="shared" si="34"/>
        <v>150</v>
      </c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</row>
    <row r="162" spans="1:45" s="304" customFormat="1" ht="18.75">
      <c r="A162" s="86" t="s">
        <v>141</v>
      </c>
      <c r="B162" s="88" t="s">
        <v>236</v>
      </c>
      <c r="C162" s="1"/>
      <c r="D162" s="33">
        <f t="shared" si="33"/>
        <v>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33">
        <f t="shared" si="34"/>
        <v>0</v>
      </c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</row>
    <row r="163" spans="1:45" ht="18.75">
      <c r="A163" s="83" t="s">
        <v>142</v>
      </c>
      <c r="B163" s="89" t="s">
        <v>46</v>
      </c>
      <c r="C163" s="85">
        <f>SUM(C164:C165)</f>
        <v>0</v>
      </c>
      <c r="D163" s="33">
        <f t="shared" si="33"/>
        <v>26084.8</v>
      </c>
      <c r="E163" s="85">
        <f>SUM(E164:E165)</f>
        <v>0</v>
      </c>
      <c r="F163" s="85">
        <f aca="true" t="shared" si="40" ref="F163:L163">SUM(F164:F165)</f>
        <v>0</v>
      </c>
      <c r="G163" s="85">
        <f t="shared" si="40"/>
        <v>26084.8</v>
      </c>
      <c r="H163" s="85">
        <f t="shared" si="40"/>
        <v>0</v>
      </c>
      <c r="I163" s="85">
        <f t="shared" si="40"/>
        <v>0</v>
      </c>
      <c r="J163" s="85">
        <f t="shared" si="40"/>
        <v>0</v>
      </c>
      <c r="K163" s="85">
        <f t="shared" si="40"/>
        <v>0</v>
      </c>
      <c r="L163" s="85">
        <f t="shared" si="40"/>
        <v>0</v>
      </c>
      <c r="M163" s="85">
        <f>SUM(M164:M165)</f>
        <v>0</v>
      </c>
      <c r="N163" s="85">
        <f>SUM(N164:N165)</f>
        <v>0</v>
      </c>
      <c r="O163" s="85">
        <f>SUM(O164:O165)</f>
        <v>0</v>
      </c>
      <c r="P163" s="85">
        <f>SUM(P164:P165)</f>
        <v>0</v>
      </c>
      <c r="Q163" s="33">
        <f>Q164+Q165</f>
        <v>26084.8</v>
      </c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</row>
    <row r="164" spans="1:45" ht="18.75">
      <c r="A164" s="86" t="s">
        <v>143</v>
      </c>
      <c r="B164" s="88" t="s">
        <v>144</v>
      </c>
      <c r="C164" s="1"/>
      <c r="D164" s="33">
        <f t="shared" si="33"/>
        <v>26084.8</v>
      </c>
      <c r="E164" s="1"/>
      <c r="F164" s="1"/>
      <c r="G164" s="1">
        <v>26084.8</v>
      </c>
      <c r="H164" s="1"/>
      <c r="I164" s="1"/>
      <c r="J164" s="1"/>
      <c r="K164" s="1"/>
      <c r="L164" s="1"/>
      <c r="M164" s="1"/>
      <c r="N164" s="1"/>
      <c r="O164" s="1"/>
      <c r="P164" s="1"/>
      <c r="Q164" s="33">
        <f>C164+D164</f>
        <v>26084.8</v>
      </c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</row>
    <row r="165" spans="1:45" s="304" customFormat="1" ht="23.25" customHeight="1">
      <c r="A165" s="86" t="s">
        <v>51</v>
      </c>
      <c r="B165" s="88" t="s">
        <v>42</v>
      </c>
      <c r="C165" s="1"/>
      <c r="D165" s="33">
        <f t="shared" si="33"/>
        <v>0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33">
        <f t="shared" si="34"/>
        <v>0</v>
      </c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</row>
    <row r="166" spans="1:45" ht="18.75">
      <c r="A166" s="83" t="s">
        <v>145</v>
      </c>
      <c r="B166" s="89" t="s">
        <v>53</v>
      </c>
      <c r="C166" s="85">
        <f>SUM(C167:C167)</f>
        <v>0</v>
      </c>
      <c r="D166" s="33">
        <f t="shared" si="33"/>
        <v>0</v>
      </c>
      <c r="E166" s="85">
        <f aca="true" t="shared" si="41" ref="E166:P166">SUM(E167:E167)</f>
        <v>0</v>
      </c>
      <c r="F166" s="85">
        <f t="shared" si="41"/>
        <v>0</v>
      </c>
      <c r="G166" s="85">
        <f t="shared" si="41"/>
        <v>0</v>
      </c>
      <c r="H166" s="85">
        <f t="shared" si="41"/>
        <v>0</v>
      </c>
      <c r="I166" s="85">
        <f t="shared" si="41"/>
        <v>0</v>
      </c>
      <c r="J166" s="85">
        <f t="shared" si="41"/>
        <v>0</v>
      </c>
      <c r="K166" s="85">
        <f t="shared" si="41"/>
        <v>0</v>
      </c>
      <c r="L166" s="85">
        <f t="shared" si="41"/>
        <v>0</v>
      </c>
      <c r="M166" s="85">
        <f t="shared" si="41"/>
        <v>0</v>
      </c>
      <c r="N166" s="85">
        <f t="shared" si="41"/>
        <v>0</v>
      </c>
      <c r="O166" s="85">
        <f t="shared" si="41"/>
        <v>0</v>
      </c>
      <c r="P166" s="85">
        <f t="shared" si="41"/>
        <v>0</v>
      </c>
      <c r="Q166" s="33">
        <f>Q167</f>
        <v>0</v>
      </c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</row>
    <row r="167" spans="1:45" ht="18.75">
      <c r="A167" s="86" t="s">
        <v>146</v>
      </c>
      <c r="B167" s="88" t="s">
        <v>81</v>
      </c>
      <c r="C167" s="1"/>
      <c r="D167" s="33">
        <f t="shared" si="33"/>
        <v>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33">
        <f t="shared" si="34"/>
        <v>0</v>
      </c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</row>
    <row r="168" spans="1:45" ht="18.75">
      <c r="A168" s="92">
        <v>1000</v>
      </c>
      <c r="B168" s="89" t="s">
        <v>147</v>
      </c>
      <c r="C168" s="85">
        <f>C169+C170+C171+C172</f>
        <v>0</v>
      </c>
      <c r="D168" s="33">
        <f t="shared" si="33"/>
        <v>211.5</v>
      </c>
      <c r="E168" s="85">
        <f>E170+E171+E172</f>
        <v>0</v>
      </c>
      <c r="F168" s="85">
        <f aca="true" t="shared" si="42" ref="F168:L168">F170+F171+F172</f>
        <v>0</v>
      </c>
      <c r="G168" s="85">
        <f t="shared" si="42"/>
        <v>211.5</v>
      </c>
      <c r="H168" s="85">
        <f t="shared" si="42"/>
        <v>0</v>
      </c>
      <c r="I168" s="85">
        <f t="shared" si="42"/>
        <v>0</v>
      </c>
      <c r="J168" s="85">
        <f t="shared" si="42"/>
        <v>0</v>
      </c>
      <c r="K168" s="85">
        <f t="shared" si="42"/>
        <v>0</v>
      </c>
      <c r="L168" s="85">
        <f t="shared" si="42"/>
        <v>0</v>
      </c>
      <c r="M168" s="85">
        <f>M170+M171+M172</f>
        <v>0</v>
      </c>
      <c r="N168" s="85">
        <f>N170+N171+N172</f>
        <v>0</v>
      </c>
      <c r="O168" s="85">
        <f>O170+O171+O172</f>
        <v>0</v>
      </c>
      <c r="P168" s="85">
        <f>P170+P171+P172</f>
        <v>0</v>
      </c>
      <c r="Q168" s="33">
        <f>Q169+Q170+Q171+Q172</f>
        <v>211.5</v>
      </c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</row>
    <row r="169" spans="1:45" ht="18.75">
      <c r="A169" s="80">
        <v>1001</v>
      </c>
      <c r="B169" s="88" t="s">
        <v>313</v>
      </c>
      <c r="C169" s="1"/>
      <c r="D169" s="33">
        <f>SUM(E169:P169)</f>
        <v>0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33">
        <f>C169+D169</f>
        <v>0</v>
      </c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</row>
    <row r="170" spans="1:45" ht="18.75">
      <c r="A170" s="80">
        <v>1003</v>
      </c>
      <c r="B170" s="88" t="s">
        <v>148</v>
      </c>
      <c r="C170" s="1"/>
      <c r="D170" s="33">
        <f t="shared" si="33"/>
        <v>81.5</v>
      </c>
      <c r="E170" s="1"/>
      <c r="F170" s="1"/>
      <c r="G170" s="1">
        <v>81.5</v>
      </c>
      <c r="H170" s="1"/>
      <c r="I170" s="1"/>
      <c r="J170" s="1"/>
      <c r="K170" s="1"/>
      <c r="L170" s="1"/>
      <c r="M170" s="1"/>
      <c r="N170" s="1"/>
      <c r="O170" s="1"/>
      <c r="P170" s="1"/>
      <c r="Q170" s="33">
        <f t="shared" si="34"/>
        <v>81.5</v>
      </c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</row>
    <row r="171" spans="1:45" ht="18.75">
      <c r="A171" s="80">
        <v>1004</v>
      </c>
      <c r="B171" s="88" t="s">
        <v>83</v>
      </c>
      <c r="C171" s="1"/>
      <c r="D171" s="33">
        <f t="shared" si="33"/>
        <v>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33">
        <f t="shared" si="34"/>
        <v>0</v>
      </c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</row>
    <row r="172" spans="1:45" ht="18.75">
      <c r="A172" s="80">
        <v>1006</v>
      </c>
      <c r="B172" s="88" t="s">
        <v>178</v>
      </c>
      <c r="C172" s="1"/>
      <c r="D172" s="33">
        <f t="shared" si="33"/>
        <v>130</v>
      </c>
      <c r="E172" s="1"/>
      <c r="F172" s="1"/>
      <c r="G172" s="1">
        <v>130</v>
      </c>
      <c r="H172" s="1"/>
      <c r="I172" s="1"/>
      <c r="J172" s="1"/>
      <c r="K172" s="1"/>
      <c r="L172" s="1"/>
      <c r="M172" s="1"/>
      <c r="N172" s="1"/>
      <c r="O172" s="1"/>
      <c r="P172" s="1"/>
      <c r="Q172" s="33">
        <f t="shared" si="34"/>
        <v>130</v>
      </c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</row>
    <row r="173" spans="1:45" s="304" customFormat="1" ht="18.75">
      <c r="A173" s="93">
        <v>1100</v>
      </c>
      <c r="B173" s="94" t="s">
        <v>82</v>
      </c>
      <c r="C173" s="95">
        <f>SUM(C174:C176)</f>
        <v>0</v>
      </c>
      <c r="D173" s="33">
        <f t="shared" si="33"/>
        <v>6175</v>
      </c>
      <c r="E173" s="95">
        <f>SUM(E174:E176)</f>
        <v>0</v>
      </c>
      <c r="F173" s="95">
        <f aca="true" t="shared" si="43" ref="F173:L173">SUM(F174:F176)</f>
        <v>0</v>
      </c>
      <c r="G173" s="95">
        <f t="shared" si="43"/>
        <v>6175</v>
      </c>
      <c r="H173" s="95">
        <f t="shared" si="43"/>
        <v>0</v>
      </c>
      <c r="I173" s="95">
        <f t="shared" si="43"/>
        <v>0</v>
      </c>
      <c r="J173" s="95">
        <f t="shared" si="43"/>
        <v>0</v>
      </c>
      <c r="K173" s="95">
        <f t="shared" si="43"/>
        <v>0</v>
      </c>
      <c r="L173" s="95">
        <f t="shared" si="43"/>
        <v>0</v>
      </c>
      <c r="M173" s="95">
        <f>SUM(M174:M176)</f>
        <v>0</v>
      </c>
      <c r="N173" s="95">
        <f>SUM(N174:N176)</f>
        <v>0</v>
      </c>
      <c r="O173" s="95">
        <f>SUM(O174:O176)</f>
        <v>0</v>
      </c>
      <c r="P173" s="95">
        <f>SUM(P174:P176)</f>
        <v>0</v>
      </c>
      <c r="Q173" s="33">
        <f>Q174+Q175+Q176</f>
        <v>6175</v>
      </c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</row>
    <row r="174" spans="1:45" ht="18.75">
      <c r="A174" s="96">
        <v>1101</v>
      </c>
      <c r="B174" s="88" t="s">
        <v>43</v>
      </c>
      <c r="C174" s="1"/>
      <c r="D174" s="33">
        <f t="shared" si="33"/>
        <v>5680</v>
      </c>
      <c r="E174" s="1"/>
      <c r="F174" s="1"/>
      <c r="G174" s="1">
        <v>5680</v>
      </c>
      <c r="H174" s="1"/>
      <c r="I174" s="1"/>
      <c r="J174" s="1"/>
      <c r="K174" s="1"/>
      <c r="L174" s="1"/>
      <c r="M174" s="1"/>
      <c r="N174" s="1"/>
      <c r="O174" s="1"/>
      <c r="P174" s="1"/>
      <c r="Q174" s="33">
        <f t="shared" si="34"/>
        <v>5680</v>
      </c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</row>
    <row r="175" spans="1:45" ht="18.75">
      <c r="A175" s="96">
        <v>1102</v>
      </c>
      <c r="B175" s="88" t="s">
        <v>44</v>
      </c>
      <c r="C175" s="1"/>
      <c r="D175" s="33">
        <f t="shared" si="33"/>
        <v>495</v>
      </c>
      <c r="E175" s="1"/>
      <c r="F175" s="1"/>
      <c r="G175" s="1">
        <v>495</v>
      </c>
      <c r="H175" s="1"/>
      <c r="I175" s="1"/>
      <c r="J175" s="1"/>
      <c r="K175" s="1"/>
      <c r="L175" s="1"/>
      <c r="M175" s="1"/>
      <c r="N175" s="1"/>
      <c r="O175" s="1"/>
      <c r="P175" s="1"/>
      <c r="Q175" s="33">
        <f t="shared" si="34"/>
        <v>495</v>
      </c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</row>
    <row r="176" spans="1:45" ht="37.5">
      <c r="A176" s="96">
        <v>1105</v>
      </c>
      <c r="B176" s="88" t="s">
        <v>52</v>
      </c>
      <c r="C176" s="1"/>
      <c r="D176" s="33">
        <f t="shared" si="33"/>
        <v>0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33">
        <f t="shared" si="34"/>
        <v>0</v>
      </c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</row>
    <row r="177" spans="1:45" ht="37.5">
      <c r="A177" s="93">
        <v>1300</v>
      </c>
      <c r="B177" s="97" t="s">
        <v>47</v>
      </c>
      <c r="C177" s="98">
        <f>C178</f>
        <v>0</v>
      </c>
      <c r="D177" s="33">
        <f t="shared" si="33"/>
        <v>0</v>
      </c>
      <c r="E177" s="98">
        <f>E178</f>
        <v>0</v>
      </c>
      <c r="F177" s="98">
        <f aca="true" t="shared" si="44" ref="F177:L177">F178</f>
        <v>0</v>
      </c>
      <c r="G177" s="98">
        <f t="shared" si="44"/>
        <v>0</v>
      </c>
      <c r="H177" s="98">
        <f t="shared" si="44"/>
        <v>0</v>
      </c>
      <c r="I177" s="98">
        <f t="shared" si="44"/>
        <v>0</v>
      </c>
      <c r="J177" s="98">
        <f t="shared" si="44"/>
        <v>0</v>
      </c>
      <c r="K177" s="98">
        <f t="shared" si="44"/>
        <v>0</v>
      </c>
      <c r="L177" s="98">
        <f t="shared" si="44"/>
        <v>0</v>
      </c>
      <c r="M177" s="98">
        <f>M178</f>
        <v>0</v>
      </c>
      <c r="N177" s="98">
        <f>N178</f>
        <v>0</v>
      </c>
      <c r="O177" s="98">
        <f>O178</f>
        <v>0</v>
      </c>
      <c r="P177" s="98">
        <f>P178</f>
        <v>0</v>
      </c>
      <c r="Q177" s="33">
        <f>Q178</f>
        <v>0</v>
      </c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</row>
    <row r="178" spans="1:45" ht="37.5">
      <c r="A178" s="96">
        <v>1301</v>
      </c>
      <c r="B178" s="88" t="s">
        <v>238</v>
      </c>
      <c r="C178" s="1"/>
      <c r="D178" s="33">
        <f t="shared" si="33"/>
        <v>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33">
        <f t="shared" si="34"/>
        <v>0</v>
      </c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</row>
    <row r="179" spans="1:45" s="304" customFormat="1" ht="60" customHeight="1">
      <c r="A179" s="93">
        <v>1400</v>
      </c>
      <c r="B179" s="97" t="s">
        <v>13</v>
      </c>
      <c r="C179" s="95">
        <f>SUM(C180:C182)</f>
        <v>0</v>
      </c>
      <c r="D179" s="33">
        <f t="shared" si="33"/>
        <v>0</v>
      </c>
      <c r="E179" s="95">
        <f>SUM(E180:E182)</f>
        <v>0</v>
      </c>
      <c r="F179" s="95">
        <f aca="true" t="shared" si="45" ref="F179:L179">SUM(F180:F182)</f>
        <v>0</v>
      </c>
      <c r="G179" s="95">
        <f t="shared" si="45"/>
        <v>0</v>
      </c>
      <c r="H179" s="95">
        <f t="shared" si="45"/>
        <v>0</v>
      </c>
      <c r="I179" s="95">
        <f t="shared" si="45"/>
        <v>0</v>
      </c>
      <c r="J179" s="95">
        <f t="shared" si="45"/>
        <v>0</v>
      </c>
      <c r="K179" s="95">
        <f t="shared" si="45"/>
        <v>0</v>
      </c>
      <c r="L179" s="95">
        <f t="shared" si="45"/>
        <v>0</v>
      </c>
      <c r="M179" s="95">
        <f>SUM(M180:M182)</f>
        <v>0</v>
      </c>
      <c r="N179" s="95">
        <f>SUM(N180:N182)</f>
        <v>0</v>
      </c>
      <c r="O179" s="95">
        <f>SUM(O180:O182)</f>
        <v>0</v>
      </c>
      <c r="P179" s="95">
        <f>SUM(P180:P182)</f>
        <v>0</v>
      </c>
      <c r="Q179" s="33">
        <f>Q180+Q181+Q182</f>
        <v>0</v>
      </c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</row>
    <row r="180" spans="1:45" ht="56.25">
      <c r="A180" s="96">
        <v>1401</v>
      </c>
      <c r="B180" s="88" t="s">
        <v>54</v>
      </c>
      <c r="C180" s="1"/>
      <c r="D180" s="33">
        <f t="shared" si="33"/>
        <v>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33">
        <f>C180+D180</f>
        <v>0</v>
      </c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</row>
    <row r="181" spans="1:45" ht="18.75">
      <c r="A181" s="96">
        <v>1402</v>
      </c>
      <c r="B181" s="190" t="s">
        <v>603</v>
      </c>
      <c r="C181" s="1"/>
      <c r="D181" s="33">
        <f>SUM(E181:P181)</f>
        <v>0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33">
        <f>C181+D181</f>
        <v>0</v>
      </c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</row>
    <row r="182" spans="1:45" ht="18.75">
      <c r="A182" s="96">
        <v>1403</v>
      </c>
      <c r="B182" s="190" t="s">
        <v>288</v>
      </c>
      <c r="C182" s="1"/>
      <c r="D182" s="33">
        <f t="shared" si="33"/>
        <v>0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33">
        <f t="shared" si="34"/>
        <v>0</v>
      </c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</row>
    <row r="183" spans="1:45" ht="18.75">
      <c r="A183" s="99">
        <v>9999</v>
      </c>
      <c r="B183" s="100" t="s">
        <v>183</v>
      </c>
      <c r="C183" s="2"/>
      <c r="D183" s="33">
        <f t="shared" si="33"/>
        <v>0</v>
      </c>
      <c r="E183" s="2"/>
      <c r="F183" s="2"/>
      <c r="G183" s="2"/>
      <c r="H183" s="1"/>
      <c r="I183" s="2"/>
      <c r="J183" s="2"/>
      <c r="K183" s="2"/>
      <c r="L183" s="2"/>
      <c r="M183" s="2"/>
      <c r="N183" s="273"/>
      <c r="O183" s="2"/>
      <c r="P183" s="2"/>
      <c r="Q183" s="33">
        <f t="shared" si="34"/>
        <v>0</v>
      </c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</row>
    <row r="184" spans="1:17" ht="18.75">
      <c r="A184" s="3"/>
      <c r="B184" s="101"/>
      <c r="C184" s="3"/>
      <c r="D184" s="238"/>
      <c r="E184" s="238"/>
      <c r="F184" s="238"/>
      <c r="G184" s="5"/>
      <c r="H184" s="90"/>
      <c r="I184" s="5"/>
      <c r="J184" s="5"/>
      <c r="K184" s="102"/>
      <c r="L184" s="5"/>
      <c r="M184" s="5"/>
      <c r="N184" s="5"/>
      <c r="O184" s="5"/>
      <c r="P184" s="5"/>
      <c r="Q184" s="5"/>
    </row>
    <row r="185" spans="1:17" ht="18.75">
      <c r="A185" s="3"/>
      <c r="B185" s="101"/>
      <c r="C185" s="3"/>
      <c r="D185" s="5"/>
      <c r="E185" s="239"/>
      <c r="F185" s="5"/>
      <c r="G185" s="5"/>
      <c r="H185" s="90"/>
      <c r="I185" s="5"/>
      <c r="J185" s="5"/>
      <c r="K185" s="102"/>
      <c r="L185" s="5"/>
      <c r="M185" s="5"/>
      <c r="N185" s="5"/>
      <c r="O185" s="5"/>
      <c r="P185" s="5"/>
      <c r="Q185" s="5"/>
    </row>
    <row r="186" spans="1:17" ht="18.75">
      <c r="A186" s="3"/>
      <c r="B186" s="4" t="s">
        <v>34</v>
      </c>
      <c r="C186" s="103"/>
      <c r="D186" s="103" t="s">
        <v>622</v>
      </c>
      <c r="E186" s="239"/>
      <c r="F186" s="103"/>
      <c r="G186" s="103"/>
      <c r="H186" s="90"/>
      <c r="I186" s="5"/>
      <c r="J186" s="313"/>
      <c r="K186" s="5"/>
      <c r="L186" s="5"/>
      <c r="M186" s="5"/>
      <c r="N186" s="5"/>
      <c r="O186" s="5"/>
      <c r="P186" s="5"/>
      <c r="Q186" s="5"/>
    </row>
    <row r="187" spans="1:17" ht="18.75">
      <c r="A187" s="3"/>
      <c r="B187" s="4"/>
      <c r="C187" s="3"/>
      <c r="D187" s="5"/>
      <c r="E187" s="239"/>
      <c r="F187" s="5"/>
      <c r="G187" s="5"/>
      <c r="H187" s="90"/>
      <c r="I187" s="5"/>
      <c r="J187" s="235"/>
      <c r="K187" s="5"/>
      <c r="L187" s="5"/>
      <c r="M187" s="5"/>
      <c r="N187" s="5"/>
      <c r="O187" s="5"/>
      <c r="P187" s="5"/>
      <c r="Q187" s="5"/>
    </row>
    <row r="188" spans="1:17" ht="18.75">
      <c r="A188" s="3"/>
      <c r="B188" s="4" t="s">
        <v>196</v>
      </c>
      <c r="C188" s="103"/>
      <c r="D188" s="103" t="s">
        <v>623</v>
      </c>
      <c r="E188" s="5"/>
      <c r="F188" s="103"/>
      <c r="G188" s="103"/>
      <c r="H188" s="90"/>
      <c r="I188" s="5"/>
      <c r="J188" s="313"/>
      <c r="K188" s="5"/>
      <c r="L188" s="5"/>
      <c r="M188" s="5"/>
      <c r="N188" s="5"/>
      <c r="O188" s="5"/>
      <c r="P188" s="5"/>
      <c r="Q188" s="5"/>
    </row>
  </sheetData>
  <sheetProtection/>
  <autoFilter ref="A1:Q215"/>
  <mergeCells count="8">
    <mergeCell ref="A90:A93"/>
    <mergeCell ref="A118:F119"/>
    <mergeCell ref="M2:Q2"/>
    <mergeCell ref="A3:F3"/>
    <mergeCell ref="A6:F6"/>
    <mergeCell ref="E10:P10"/>
    <mergeCell ref="A85:B85"/>
    <mergeCell ref="A87:F87"/>
  </mergeCells>
  <printOptions horizontalCentered="1"/>
  <pageMargins left="0.1968503937007874" right="0.1968503937007874" top="0.1968503937007874" bottom="0.1968503937007874" header="0.11811023622047245" footer="0.11811023622047245"/>
  <pageSetup blackAndWhite="1" fitToWidth="0" horizontalDpi="600" verticalDpi="600" orientation="portrait" paperSize="9" scale="40" r:id="rId3"/>
  <headerFooter alignWithMargins="0">
    <oddHeader>&amp;C&amp;P</oddHeader>
  </headerFooter>
  <rowBreaks count="2" manualBreakCount="2">
    <brk id="86" max="16" man="1"/>
    <brk id="141" max="1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3"/>
  <sheetViews>
    <sheetView zoomScale="90" zoomScaleNormal="90" zoomScalePageLayoutView="0" workbookViewId="0" topLeftCell="A7">
      <selection activeCell="BW14" sqref="BW14"/>
    </sheetView>
  </sheetViews>
  <sheetFormatPr defaultColWidth="8.875" defaultRowHeight="12.75"/>
  <cols>
    <col min="1" max="1" width="31.25390625" style="670" customWidth="1"/>
    <col min="2" max="2" width="52.875" style="284" customWidth="1"/>
    <col min="3" max="3" width="13.875" style="284" hidden="1" customWidth="1"/>
    <col min="4" max="4" width="14.125" style="671" hidden="1" customWidth="1"/>
    <col min="5" max="5" width="12.375" style="669" hidden="1" customWidth="1"/>
    <col min="6" max="6" width="13.75390625" style="668" hidden="1" customWidth="1"/>
    <col min="7" max="7" width="15.25390625" style="671" customWidth="1"/>
    <col min="8" max="8" width="16.375" style="671" customWidth="1"/>
    <col min="9" max="9" width="16.75390625" style="671" customWidth="1"/>
    <col min="10" max="10" width="18.125" style="672" customWidth="1"/>
    <col min="11" max="11" width="20.00390625" style="669" hidden="1" customWidth="1"/>
    <col min="12" max="12" width="20.625" style="669" hidden="1" customWidth="1"/>
    <col min="13" max="13" width="16.25390625" style="668" hidden="1" customWidth="1"/>
    <col min="14" max="15" width="19.375" style="669" hidden="1" customWidth="1"/>
    <col min="16" max="16" width="16.375" style="668" hidden="1" customWidth="1"/>
    <col min="17" max="17" width="20.625" style="669" customWidth="1"/>
    <col min="18" max="18" width="22.00390625" style="669" customWidth="1"/>
    <col min="19" max="19" width="16.75390625" style="668" customWidth="1"/>
    <col min="20" max="20" width="21.25390625" style="669" hidden="1" customWidth="1"/>
    <col min="21" max="21" width="17.375" style="669" hidden="1" customWidth="1"/>
    <col min="22" max="22" width="14.875" style="668" hidden="1" customWidth="1"/>
    <col min="23" max="23" width="17.875" style="669" hidden="1" customWidth="1"/>
    <col min="24" max="24" width="17.00390625" style="669" hidden="1" customWidth="1"/>
    <col min="25" max="25" width="14.00390625" style="668" hidden="1" customWidth="1"/>
    <col min="26" max="27" width="20.375" style="669" hidden="1" customWidth="1"/>
    <col min="28" max="28" width="14.25390625" style="668" hidden="1" customWidth="1"/>
    <col min="29" max="29" width="24.125" style="669" hidden="1" customWidth="1"/>
    <col min="30" max="30" width="21.125" style="669" hidden="1" customWidth="1"/>
    <col min="31" max="31" width="13.75390625" style="668" hidden="1" customWidth="1"/>
    <col min="32" max="32" width="17.00390625" style="669" hidden="1" customWidth="1"/>
    <col min="33" max="33" width="17.75390625" style="669" hidden="1" customWidth="1"/>
    <col min="34" max="34" width="13.125" style="668" hidden="1" customWidth="1"/>
    <col min="35" max="35" width="19.00390625" style="669" hidden="1" customWidth="1"/>
    <col min="36" max="36" width="20.00390625" style="669" hidden="1" customWidth="1"/>
    <col min="37" max="37" width="14.875" style="668" hidden="1" customWidth="1"/>
    <col min="38" max="38" width="20.25390625" style="673" hidden="1" customWidth="1"/>
    <col min="39" max="39" width="17.00390625" style="673" hidden="1" customWidth="1"/>
    <col min="40" max="40" width="14.375" style="668" hidden="1" customWidth="1"/>
    <col min="41" max="41" width="18.375" style="669" hidden="1" customWidth="1"/>
    <col min="42" max="42" width="18.25390625" style="669" hidden="1" customWidth="1"/>
    <col min="43" max="43" width="14.00390625" style="668" hidden="1" customWidth="1"/>
    <col min="44" max="44" width="17.875" style="669" hidden="1" customWidth="1"/>
    <col min="45" max="45" width="18.875" style="669" hidden="1" customWidth="1"/>
    <col min="46" max="46" width="13.875" style="668" hidden="1" customWidth="1"/>
    <col min="47" max="47" width="19.125" style="674" hidden="1" customWidth="1"/>
    <col min="48" max="48" width="17.75390625" style="674" hidden="1" customWidth="1"/>
    <col min="49" max="49" width="19.75390625" style="674" hidden="1" customWidth="1"/>
    <col min="50" max="50" width="20.375" style="668" hidden="1" customWidth="1"/>
    <col min="51" max="51" width="6.125" style="283" hidden="1" customWidth="1"/>
    <col min="52" max="52" width="10.75390625" style="283" hidden="1" customWidth="1"/>
    <col min="53" max="53" width="17.00390625" style="283" hidden="1" customWidth="1"/>
    <col min="54" max="54" width="16.875" style="283" hidden="1" customWidth="1"/>
    <col min="55" max="55" width="8.875" style="283" hidden="1" customWidth="1"/>
    <col min="56" max="56" width="14.00390625" style="283" hidden="1" customWidth="1"/>
    <col min="57" max="57" width="16.25390625" style="283" hidden="1" customWidth="1"/>
    <col min="58" max="58" width="14.00390625" style="283" hidden="1" customWidth="1"/>
    <col min="59" max="59" width="14.875" style="283" hidden="1" customWidth="1"/>
    <col min="60" max="62" width="8.875" style="283" hidden="1" customWidth="1"/>
    <col min="63" max="63" width="14.125" style="283" hidden="1" customWidth="1"/>
    <col min="64" max="73" width="8.875" style="283" hidden="1" customWidth="1"/>
    <col min="74" max="74" width="8.875" style="283" customWidth="1"/>
    <col min="75" max="75" width="15.375" style="283" customWidth="1"/>
    <col min="76" max="82" width="8.875" style="283" customWidth="1"/>
    <col min="83" max="16384" width="8.875" style="283" customWidth="1"/>
  </cols>
  <sheetData>
    <row r="1" spans="1:50" ht="18.75" hidden="1">
      <c r="A1" s="346"/>
      <c r="B1" s="4"/>
      <c r="C1" s="4"/>
      <c r="D1" s="347"/>
      <c r="E1" s="348"/>
      <c r="F1" s="3"/>
      <c r="G1" s="347"/>
      <c r="H1" s="347"/>
      <c r="I1" s="347"/>
      <c r="J1" s="349"/>
      <c r="K1" s="3"/>
      <c r="L1" s="3"/>
      <c r="M1" s="3"/>
      <c r="N1" s="350"/>
      <c r="O1" s="351"/>
      <c r="P1" s="351"/>
      <c r="Q1" s="351"/>
      <c r="R1" s="351"/>
      <c r="S1" s="35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52"/>
      <c r="AM1" s="352"/>
      <c r="AN1" s="3"/>
      <c r="AO1" s="3"/>
      <c r="AP1" s="3"/>
      <c r="AQ1" s="3"/>
      <c r="AR1" s="350"/>
      <c r="AS1" s="353"/>
      <c r="AT1" s="353"/>
      <c r="AU1" s="730" t="s">
        <v>362</v>
      </c>
      <c r="AV1" s="731"/>
      <c r="AW1" s="731"/>
      <c r="AX1" s="354"/>
    </row>
    <row r="2" spans="1:50" ht="30.75" hidden="1">
      <c r="A2" s="732" t="s">
        <v>363</v>
      </c>
      <c r="B2" s="733"/>
      <c r="C2" s="733"/>
      <c r="D2" s="733"/>
      <c r="E2" s="733"/>
      <c r="F2" s="355"/>
      <c r="G2" s="356"/>
      <c r="H2" s="356"/>
      <c r="I2" s="356"/>
      <c r="J2" s="357"/>
      <c r="K2" s="358"/>
      <c r="L2" s="358"/>
      <c r="M2" s="355"/>
      <c r="N2" s="358"/>
      <c r="O2" s="358"/>
      <c r="P2" s="355"/>
      <c r="Q2" s="358"/>
      <c r="R2" s="358"/>
      <c r="S2" s="355"/>
      <c r="T2" s="358"/>
      <c r="U2" s="358"/>
      <c r="V2" s="355"/>
      <c r="W2" s="358"/>
      <c r="X2" s="358"/>
      <c r="Y2" s="355"/>
      <c r="Z2" s="358"/>
      <c r="AA2" s="358"/>
      <c r="AB2" s="355"/>
      <c r="AC2" s="358"/>
      <c r="AD2" s="358"/>
      <c r="AE2" s="355"/>
      <c r="AF2" s="358"/>
      <c r="AG2" s="358"/>
      <c r="AH2" s="355"/>
      <c r="AI2" s="358"/>
      <c r="AJ2" s="358"/>
      <c r="AK2" s="355"/>
      <c r="AL2" s="359"/>
      <c r="AM2" s="359"/>
      <c r="AN2" s="355"/>
      <c r="AO2" s="358"/>
      <c r="AP2" s="358"/>
      <c r="AQ2" s="355"/>
      <c r="AR2" s="358"/>
      <c r="AS2" s="353"/>
      <c r="AT2" s="353"/>
      <c r="AU2" s="731"/>
      <c r="AV2" s="731"/>
      <c r="AW2" s="731"/>
      <c r="AX2" s="360"/>
    </row>
    <row r="3" spans="1:50" ht="18.75" hidden="1">
      <c r="A3" s="346"/>
      <c r="B3" s="4"/>
      <c r="C3" s="4"/>
      <c r="D3" s="356"/>
      <c r="E3" s="358"/>
      <c r="F3" s="355"/>
      <c r="G3" s="356"/>
      <c r="H3" s="356"/>
      <c r="I3" s="356"/>
      <c r="J3" s="357"/>
      <c r="K3" s="358"/>
      <c r="L3" s="358"/>
      <c r="M3" s="355"/>
      <c r="N3" s="358"/>
      <c r="O3" s="358"/>
      <c r="P3" s="355"/>
      <c r="Q3" s="358"/>
      <c r="R3" s="358"/>
      <c r="S3" s="355"/>
      <c r="T3" s="358"/>
      <c r="U3" s="358"/>
      <c r="V3" s="355"/>
      <c r="W3" s="358"/>
      <c r="X3" s="358"/>
      <c r="Y3" s="355"/>
      <c r="Z3" s="358"/>
      <c r="AA3" s="358"/>
      <c r="AB3" s="355"/>
      <c r="AC3" s="358"/>
      <c r="AD3" s="358"/>
      <c r="AE3" s="355"/>
      <c r="AF3" s="358"/>
      <c r="AG3" s="358"/>
      <c r="AH3" s="355"/>
      <c r="AI3" s="358"/>
      <c r="AJ3" s="358"/>
      <c r="AK3" s="355"/>
      <c r="AL3" s="359"/>
      <c r="AM3" s="359"/>
      <c r="AN3" s="355"/>
      <c r="AO3" s="358"/>
      <c r="AP3" s="358"/>
      <c r="AQ3" s="355"/>
      <c r="AR3" s="358"/>
      <c r="AS3" s="358"/>
      <c r="AT3" s="355"/>
      <c r="AU3" s="49"/>
      <c r="AV3" s="49"/>
      <c r="AW3" s="49"/>
      <c r="AX3" s="361"/>
    </row>
    <row r="4" spans="1:50" ht="18.75" hidden="1">
      <c r="A4" s="346"/>
      <c r="B4" s="362"/>
      <c r="C4" s="362"/>
      <c r="D4" s="356"/>
      <c r="E4" s="358"/>
      <c r="F4" s="355"/>
      <c r="G4" s="356"/>
      <c r="H4" s="356"/>
      <c r="I4" s="356"/>
      <c r="J4" s="357"/>
      <c r="K4" s="358"/>
      <c r="L4" s="358"/>
      <c r="M4" s="355"/>
      <c r="N4" s="358"/>
      <c r="O4" s="358"/>
      <c r="P4" s="355"/>
      <c r="Q4" s="358"/>
      <c r="R4" s="358"/>
      <c r="S4" s="355"/>
      <c r="T4" s="358"/>
      <c r="U4" s="358"/>
      <c r="V4" s="355"/>
      <c r="W4" s="358"/>
      <c r="X4" s="358"/>
      <c r="Y4" s="355"/>
      <c r="Z4" s="358"/>
      <c r="AA4" s="358"/>
      <c r="AB4" s="355"/>
      <c r="AC4" s="358"/>
      <c r="AD4" s="358"/>
      <c r="AE4" s="355"/>
      <c r="AF4" s="358"/>
      <c r="AG4" s="358"/>
      <c r="AH4" s="355"/>
      <c r="AI4" s="358"/>
      <c r="AJ4" s="358"/>
      <c r="AK4" s="355"/>
      <c r="AL4" s="359"/>
      <c r="AM4" s="359"/>
      <c r="AN4" s="355"/>
      <c r="AO4" s="358"/>
      <c r="AP4" s="358"/>
      <c r="AQ4" s="355"/>
      <c r="AR4" s="358"/>
      <c r="AS4" s="358"/>
      <c r="AT4" s="355"/>
      <c r="AU4" s="49"/>
      <c r="AV4" s="49"/>
      <c r="AW4" s="49"/>
      <c r="AX4" s="361"/>
    </row>
    <row r="5" spans="1:50" ht="20.25" hidden="1">
      <c r="A5" s="346"/>
      <c r="B5" s="363"/>
      <c r="C5" s="363"/>
      <c r="D5" s="364" t="s">
        <v>516</v>
      </c>
      <c r="E5" s="365"/>
      <c r="F5" s="366"/>
      <c r="G5" s="367"/>
      <c r="H5" s="367"/>
      <c r="I5" s="367"/>
      <c r="J5" s="368"/>
      <c r="K5" s="365"/>
      <c r="L5" s="365"/>
      <c r="M5" s="366"/>
      <c r="N5" s="365"/>
      <c r="O5" s="365"/>
      <c r="P5" s="366"/>
      <c r="Q5" s="365"/>
      <c r="R5" s="365"/>
      <c r="S5" s="366"/>
      <c r="T5" s="365"/>
      <c r="U5" s="365"/>
      <c r="V5" s="366"/>
      <c r="W5" s="365"/>
      <c r="X5" s="365"/>
      <c r="Y5" s="366"/>
      <c r="Z5" s="365"/>
      <c r="AA5" s="365"/>
      <c r="AB5" s="366"/>
      <c r="AC5" s="365"/>
      <c r="AD5" s="365"/>
      <c r="AE5" s="366"/>
      <c r="AF5" s="365"/>
      <c r="AG5" s="365"/>
      <c r="AH5" s="366"/>
      <c r="AI5" s="365"/>
      <c r="AJ5" s="365"/>
      <c r="AK5" s="366"/>
      <c r="AL5" s="369"/>
      <c r="AM5" s="369"/>
      <c r="AN5" s="366"/>
      <c r="AO5" s="365"/>
      <c r="AP5" s="365"/>
      <c r="AQ5" s="366"/>
      <c r="AR5" s="365"/>
      <c r="AS5" s="365"/>
      <c r="AT5" s="366"/>
      <c r="AU5" s="370"/>
      <c r="AV5" s="49"/>
      <c r="AW5" s="49"/>
      <c r="AX5" s="355"/>
    </row>
    <row r="6" spans="1:50" ht="20.25" hidden="1">
      <c r="A6" s="346"/>
      <c r="B6" s="363"/>
      <c r="C6" s="363"/>
      <c r="D6" s="367"/>
      <c r="E6" s="365"/>
      <c r="F6" s="366"/>
      <c r="G6" s="367"/>
      <c r="H6" s="367"/>
      <c r="I6" s="367"/>
      <c r="J6" s="368"/>
      <c r="K6" s="365"/>
      <c r="L6" s="365"/>
      <c r="M6" s="366"/>
      <c r="N6" s="365"/>
      <c r="O6" s="365"/>
      <c r="P6" s="366"/>
      <c r="Q6" s="365"/>
      <c r="R6" s="365"/>
      <c r="S6" s="366"/>
      <c r="T6" s="365"/>
      <c r="U6" s="365"/>
      <c r="V6" s="366"/>
      <c r="W6" s="365"/>
      <c r="X6" s="365"/>
      <c r="Y6" s="366"/>
      <c r="Z6" s="365"/>
      <c r="AA6" s="365"/>
      <c r="AB6" s="366"/>
      <c r="AC6" s="365"/>
      <c r="AD6" s="365"/>
      <c r="AE6" s="366"/>
      <c r="AF6" s="365"/>
      <c r="AG6" s="365"/>
      <c r="AH6" s="366"/>
      <c r="AI6" s="365"/>
      <c r="AJ6" s="365"/>
      <c r="AK6" s="366"/>
      <c r="AL6" s="369"/>
      <c r="AM6" s="369"/>
      <c r="AN6" s="366"/>
      <c r="AO6" s="365"/>
      <c r="AP6" s="365"/>
      <c r="AQ6" s="366"/>
      <c r="AR6" s="365"/>
      <c r="AS6" s="365"/>
      <c r="AT6" s="366"/>
      <c r="AU6" s="370"/>
      <c r="AV6" s="49"/>
      <c r="AW6" s="49"/>
      <c r="AX6" s="355"/>
    </row>
    <row r="7" spans="1:50" ht="20.25">
      <c r="A7" s="371" t="s">
        <v>635</v>
      </c>
      <c r="C7" s="372"/>
      <c r="D7" s="373"/>
      <c r="E7" s="374"/>
      <c r="F7" s="375"/>
      <c r="G7" s="376"/>
      <c r="H7" s="376"/>
      <c r="I7" s="376"/>
      <c r="J7" s="377"/>
      <c r="K7" s="374"/>
      <c r="L7" s="374"/>
      <c r="M7" s="375"/>
      <c r="N7" s="374"/>
      <c r="O7" s="374"/>
      <c r="P7" s="375"/>
      <c r="Q7" s="374"/>
      <c r="R7" s="374"/>
      <c r="S7" s="375"/>
      <c r="T7" s="374"/>
      <c r="U7" s="374"/>
      <c r="V7" s="375"/>
      <c r="W7" s="374"/>
      <c r="X7" s="374"/>
      <c r="Y7" s="375"/>
      <c r="Z7" s="374"/>
      <c r="AA7" s="374"/>
      <c r="AB7" s="375"/>
      <c r="AC7" s="374"/>
      <c r="AD7" s="374"/>
      <c r="AE7" s="375"/>
      <c r="AF7" s="374"/>
      <c r="AG7" s="374"/>
      <c r="AH7" s="375"/>
      <c r="AI7" s="374"/>
      <c r="AJ7" s="374"/>
      <c r="AK7" s="375"/>
      <c r="AL7" s="378"/>
      <c r="AM7" s="378"/>
      <c r="AN7" s="375"/>
      <c r="AO7" s="374"/>
      <c r="AP7" s="374"/>
      <c r="AQ7" s="375"/>
      <c r="AR7" s="374"/>
      <c r="AS7" s="365"/>
      <c r="AT7" s="375"/>
      <c r="AU7" s="370"/>
      <c r="AV7" s="49"/>
      <c r="AW7" s="49"/>
      <c r="AX7" s="355"/>
    </row>
    <row r="8" spans="1:50" ht="18.75">
      <c r="A8" s="346"/>
      <c r="B8" s="379"/>
      <c r="C8" s="380"/>
      <c r="D8" s="381"/>
      <c r="E8" s="382"/>
      <c r="F8" s="383"/>
      <c r="G8" s="384"/>
      <c r="H8" s="384"/>
      <c r="I8" s="384"/>
      <c r="J8" s="385"/>
      <c r="K8" s="382"/>
      <c r="L8" s="382"/>
      <c r="M8" s="383"/>
      <c r="N8" s="382"/>
      <c r="O8" s="382"/>
      <c r="P8" s="383"/>
      <c r="Q8" s="382"/>
      <c r="R8" s="382"/>
      <c r="S8" s="383"/>
      <c r="T8" s="382"/>
      <c r="U8" s="382"/>
      <c r="V8" s="383"/>
      <c r="W8" s="382"/>
      <c r="X8" s="382"/>
      <c r="Y8" s="383"/>
      <c r="Z8" s="382"/>
      <c r="AA8" s="382"/>
      <c r="AB8" s="383"/>
      <c r="AC8" s="382"/>
      <c r="AD8" s="382"/>
      <c r="AE8" s="383"/>
      <c r="AF8" s="382"/>
      <c r="AG8" s="382"/>
      <c r="AH8" s="383"/>
      <c r="AI8" s="382"/>
      <c r="AJ8" s="382"/>
      <c r="AK8" s="383"/>
      <c r="AL8" s="386"/>
      <c r="AM8" s="386"/>
      <c r="AN8" s="383"/>
      <c r="AO8" s="382"/>
      <c r="AP8" s="382"/>
      <c r="AQ8" s="383"/>
      <c r="AR8" s="382"/>
      <c r="AS8" s="358"/>
      <c r="AT8" s="383"/>
      <c r="AU8" s="49"/>
      <c r="AV8" s="49"/>
      <c r="AW8" s="49"/>
      <c r="AX8" s="355"/>
    </row>
    <row r="9" spans="1:59" s="287" customFormat="1" ht="14.25" customHeight="1">
      <c r="A9" s="387"/>
      <c r="B9" s="388"/>
      <c r="C9" s="734" t="s">
        <v>364</v>
      </c>
      <c r="D9" s="735"/>
      <c r="E9" s="736"/>
      <c r="F9" s="743" t="s">
        <v>520</v>
      </c>
      <c r="G9" s="746" t="s">
        <v>365</v>
      </c>
      <c r="H9" s="746"/>
      <c r="I9" s="746"/>
      <c r="J9" s="747" t="s">
        <v>520</v>
      </c>
      <c r="K9" s="750" t="s">
        <v>111</v>
      </c>
      <c r="L9" s="750"/>
      <c r="M9" s="750"/>
      <c r="N9" s="750"/>
      <c r="O9" s="750"/>
      <c r="P9" s="750"/>
      <c r="Q9" s="750"/>
      <c r="R9" s="750"/>
      <c r="S9" s="750"/>
      <c r="T9" s="750"/>
      <c r="U9" s="750"/>
      <c r="V9" s="750"/>
      <c r="W9" s="750"/>
      <c r="X9" s="750"/>
      <c r="Y9" s="750"/>
      <c r="Z9" s="750"/>
      <c r="AA9" s="750"/>
      <c r="AB9" s="750"/>
      <c r="AC9" s="750"/>
      <c r="AD9" s="750"/>
      <c r="AE9" s="750"/>
      <c r="AF9" s="750"/>
      <c r="AG9" s="750"/>
      <c r="AH9" s="750"/>
      <c r="AI9" s="750"/>
      <c r="AJ9" s="750"/>
      <c r="AK9" s="750"/>
      <c r="AL9" s="750"/>
      <c r="AM9" s="750"/>
      <c r="AN9" s="750"/>
      <c r="AO9" s="750"/>
      <c r="AP9" s="750"/>
      <c r="AQ9" s="750"/>
      <c r="AR9" s="750"/>
      <c r="AS9" s="750"/>
      <c r="AT9" s="750"/>
      <c r="AU9" s="751" t="s">
        <v>366</v>
      </c>
      <c r="AV9" s="751"/>
      <c r="AW9" s="751"/>
      <c r="AX9" s="751"/>
      <c r="BD9" s="754" t="s">
        <v>367</v>
      </c>
      <c r="BE9" s="754"/>
      <c r="BF9" s="754"/>
      <c r="BG9" s="754"/>
    </row>
    <row r="10" spans="1:59" s="287" customFormat="1" ht="12.75" customHeight="1">
      <c r="A10" s="389"/>
      <c r="B10" s="390"/>
      <c r="C10" s="737"/>
      <c r="D10" s="738"/>
      <c r="E10" s="739"/>
      <c r="F10" s="744"/>
      <c r="G10" s="746"/>
      <c r="H10" s="746"/>
      <c r="I10" s="746"/>
      <c r="J10" s="748"/>
      <c r="K10" s="753" t="s">
        <v>368</v>
      </c>
      <c r="L10" s="753"/>
      <c r="M10" s="752" t="s">
        <v>369</v>
      </c>
      <c r="N10" s="753" t="s">
        <v>370</v>
      </c>
      <c r="O10" s="753"/>
      <c r="P10" s="752" t="s">
        <v>369</v>
      </c>
      <c r="Q10" s="753" t="s">
        <v>371</v>
      </c>
      <c r="R10" s="753"/>
      <c r="S10" s="752" t="s">
        <v>369</v>
      </c>
      <c r="T10" s="753" t="s">
        <v>372</v>
      </c>
      <c r="U10" s="753"/>
      <c r="V10" s="752" t="s">
        <v>369</v>
      </c>
      <c r="W10" s="753" t="s">
        <v>373</v>
      </c>
      <c r="X10" s="753"/>
      <c r="Y10" s="752" t="s">
        <v>369</v>
      </c>
      <c r="Z10" s="753" t="s">
        <v>374</v>
      </c>
      <c r="AA10" s="753"/>
      <c r="AB10" s="752" t="s">
        <v>369</v>
      </c>
      <c r="AC10" s="753" t="s">
        <v>375</v>
      </c>
      <c r="AD10" s="753"/>
      <c r="AE10" s="752" t="s">
        <v>369</v>
      </c>
      <c r="AF10" s="753" t="s">
        <v>376</v>
      </c>
      <c r="AG10" s="753"/>
      <c r="AH10" s="752" t="s">
        <v>369</v>
      </c>
      <c r="AI10" s="753" t="s">
        <v>377</v>
      </c>
      <c r="AJ10" s="753"/>
      <c r="AK10" s="752" t="s">
        <v>369</v>
      </c>
      <c r="AL10" s="758" t="s">
        <v>378</v>
      </c>
      <c r="AM10" s="758"/>
      <c r="AN10" s="752" t="s">
        <v>369</v>
      </c>
      <c r="AO10" s="753" t="s">
        <v>379</v>
      </c>
      <c r="AP10" s="753"/>
      <c r="AQ10" s="752" t="s">
        <v>369</v>
      </c>
      <c r="AR10" s="753" t="s">
        <v>380</v>
      </c>
      <c r="AS10" s="753"/>
      <c r="AT10" s="752" t="s">
        <v>369</v>
      </c>
      <c r="AU10" s="751"/>
      <c r="AV10" s="751"/>
      <c r="AW10" s="751"/>
      <c r="AX10" s="751"/>
      <c r="BD10" s="754"/>
      <c r="BE10" s="754"/>
      <c r="BF10" s="754"/>
      <c r="BG10" s="754"/>
    </row>
    <row r="11" spans="1:59" s="287" customFormat="1" ht="12.75" customHeight="1">
      <c r="A11" s="389"/>
      <c r="B11" s="390"/>
      <c r="C11" s="737"/>
      <c r="D11" s="738"/>
      <c r="E11" s="739"/>
      <c r="F11" s="744"/>
      <c r="G11" s="746"/>
      <c r="H11" s="746"/>
      <c r="I11" s="746"/>
      <c r="J11" s="748"/>
      <c r="K11" s="753"/>
      <c r="L11" s="753"/>
      <c r="M11" s="752"/>
      <c r="N11" s="753"/>
      <c r="O11" s="753"/>
      <c r="P11" s="752"/>
      <c r="Q11" s="753"/>
      <c r="R11" s="753"/>
      <c r="S11" s="752"/>
      <c r="T11" s="753"/>
      <c r="U11" s="753"/>
      <c r="V11" s="752"/>
      <c r="W11" s="753"/>
      <c r="X11" s="753"/>
      <c r="Y11" s="752"/>
      <c r="Z11" s="753"/>
      <c r="AA11" s="753"/>
      <c r="AB11" s="752"/>
      <c r="AC11" s="753"/>
      <c r="AD11" s="753"/>
      <c r="AE11" s="752"/>
      <c r="AF11" s="753"/>
      <c r="AG11" s="753"/>
      <c r="AH11" s="752"/>
      <c r="AI11" s="753"/>
      <c r="AJ11" s="753"/>
      <c r="AK11" s="752"/>
      <c r="AL11" s="758"/>
      <c r="AM11" s="758"/>
      <c r="AN11" s="752"/>
      <c r="AO11" s="753"/>
      <c r="AP11" s="753"/>
      <c r="AQ11" s="752"/>
      <c r="AR11" s="753"/>
      <c r="AS11" s="753"/>
      <c r="AT11" s="752"/>
      <c r="AU11" s="751"/>
      <c r="AV11" s="751"/>
      <c r="AW11" s="751"/>
      <c r="AX11" s="751"/>
      <c r="BD11" s="754"/>
      <c r="BE11" s="754"/>
      <c r="BF11" s="754"/>
      <c r="BG11" s="754"/>
    </row>
    <row r="12" spans="1:59" s="287" customFormat="1" ht="16.5" customHeight="1">
      <c r="A12" s="389"/>
      <c r="B12" s="390"/>
      <c r="C12" s="737"/>
      <c r="D12" s="738"/>
      <c r="E12" s="739"/>
      <c r="F12" s="744"/>
      <c r="G12" s="746"/>
      <c r="H12" s="746"/>
      <c r="I12" s="746"/>
      <c r="J12" s="748"/>
      <c r="K12" s="753"/>
      <c r="L12" s="753"/>
      <c r="M12" s="752"/>
      <c r="N12" s="753"/>
      <c r="O12" s="753"/>
      <c r="P12" s="752"/>
      <c r="Q12" s="753"/>
      <c r="R12" s="753"/>
      <c r="S12" s="752"/>
      <c r="T12" s="753"/>
      <c r="U12" s="753"/>
      <c r="V12" s="752"/>
      <c r="W12" s="753"/>
      <c r="X12" s="753"/>
      <c r="Y12" s="752"/>
      <c r="Z12" s="753"/>
      <c r="AA12" s="753"/>
      <c r="AB12" s="752"/>
      <c r="AC12" s="753"/>
      <c r="AD12" s="753"/>
      <c r="AE12" s="752"/>
      <c r="AF12" s="753"/>
      <c r="AG12" s="753"/>
      <c r="AH12" s="752"/>
      <c r="AI12" s="753"/>
      <c r="AJ12" s="753"/>
      <c r="AK12" s="752"/>
      <c r="AL12" s="758"/>
      <c r="AM12" s="758"/>
      <c r="AN12" s="752"/>
      <c r="AO12" s="753"/>
      <c r="AP12" s="753"/>
      <c r="AQ12" s="752"/>
      <c r="AR12" s="753"/>
      <c r="AS12" s="753"/>
      <c r="AT12" s="752"/>
      <c r="AU12" s="751"/>
      <c r="AV12" s="751"/>
      <c r="AW12" s="751"/>
      <c r="AX12" s="751"/>
      <c r="BD12" s="754"/>
      <c r="BE12" s="754"/>
      <c r="BF12" s="754"/>
      <c r="BG12" s="754"/>
    </row>
    <row r="13" spans="1:59" s="287" customFormat="1" ht="18.75">
      <c r="A13" s="389"/>
      <c r="B13" s="390"/>
      <c r="C13" s="740"/>
      <c r="D13" s="741"/>
      <c r="E13" s="742"/>
      <c r="F13" s="744"/>
      <c r="G13" s="746"/>
      <c r="H13" s="746"/>
      <c r="I13" s="746"/>
      <c r="J13" s="748"/>
      <c r="K13" s="753"/>
      <c r="L13" s="753"/>
      <c r="M13" s="752"/>
      <c r="N13" s="753"/>
      <c r="O13" s="753"/>
      <c r="P13" s="752"/>
      <c r="Q13" s="753"/>
      <c r="R13" s="753"/>
      <c r="S13" s="752"/>
      <c r="T13" s="753"/>
      <c r="U13" s="753"/>
      <c r="V13" s="752"/>
      <c r="W13" s="753"/>
      <c r="X13" s="753"/>
      <c r="Y13" s="752"/>
      <c r="Z13" s="753"/>
      <c r="AA13" s="753"/>
      <c r="AB13" s="752"/>
      <c r="AC13" s="753"/>
      <c r="AD13" s="753"/>
      <c r="AE13" s="752"/>
      <c r="AF13" s="753"/>
      <c r="AG13" s="753"/>
      <c r="AH13" s="752"/>
      <c r="AI13" s="753"/>
      <c r="AJ13" s="753"/>
      <c r="AK13" s="752"/>
      <c r="AL13" s="758"/>
      <c r="AM13" s="758"/>
      <c r="AN13" s="752"/>
      <c r="AO13" s="753"/>
      <c r="AP13" s="753"/>
      <c r="AQ13" s="752"/>
      <c r="AR13" s="753"/>
      <c r="AS13" s="753"/>
      <c r="AT13" s="752"/>
      <c r="AU13" s="751"/>
      <c r="AV13" s="751"/>
      <c r="AW13" s="751"/>
      <c r="AX13" s="751"/>
      <c r="BD13" s="754"/>
      <c r="BE13" s="754"/>
      <c r="BF13" s="754"/>
      <c r="BG13" s="754"/>
    </row>
    <row r="14" spans="1:59" s="287" customFormat="1" ht="33" customHeight="1">
      <c r="A14" s="391" t="s">
        <v>381</v>
      </c>
      <c r="B14" s="390" t="s">
        <v>382</v>
      </c>
      <c r="C14" s="759" t="s">
        <v>517</v>
      </c>
      <c r="D14" s="759" t="s">
        <v>518</v>
      </c>
      <c r="E14" s="753" t="s">
        <v>519</v>
      </c>
      <c r="F14" s="744"/>
      <c r="G14" s="759" t="s">
        <v>383</v>
      </c>
      <c r="H14" s="759" t="s">
        <v>518</v>
      </c>
      <c r="I14" s="746" t="s">
        <v>519</v>
      </c>
      <c r="J14" s="748"/>
      <c r="K14" s="757" t="s">
        <v>384</v>
      </c>
      <c r="L14" s="746" t="s">
        <v>519</v>
      </c>
      <c r="M14" s="752"/>
      <c r="N14" s="757" t="s">
        <v>384</v>
      </c>
      <c r="O14" s="746" t="s">
        <v>519</v>
      </c>
      <c r="P14" s="752"/>
      <c r="Q14" s="757" t="s">
        <v>384</v>
      </c>
      <c r="R14" s="746" t="s">
        <v>519</v>
      </c>
      <c r="S14" s="752"/>
      <c r="T14" s="757" t="s">
        <v>384</v>
      </c>
      <c r="U14" s="746" t="s">
        <v>519</v>
      </c>
      <c r="V14" s="752"/>
      <c r="W14" s="757" t="s">
        <v>384</v>
      </c>
      <c r="X14" s="746" t="s">
        <v>519</v>
      </c>
      <c r="Y14" s="752"/>
      <c r="Z14" s="757" t="s">
        <v>384</v>
      </c>
      <c r="AA14" s="746" t="s">
        <v>519</v>
      </c>
      <c r="AB14" s="752"/>
      <c r="AC14" s="757" t="s">
        <v>384</v>
      </c>
      <c r="AD14" s="746" t="s">
        <v>519</v>
      </c>
      <c r="AE14" s="752"/>
      <c r="AF14" s="757" t="s">
        <v>384</v>
      </c>
      <c r="AG14" s="746" t="s">
        <v>519</v>
      </c>
      <c r="AH14" s="752"/>
      <c r="AI14" s="757" t="s">
        <v>384</v>
      </c>
      <c r="AJ14" s="746" t="s">
        <v>519</v>
      </c>
      <c r="AK14" s="752"/>
      <c r="AL14" s="755" t="s">
        <v>384</v>
      </c>
      <c r="AM14" s="756" t="s">
        <v>519</v>
      </c>
      <c r="AN14" s="752"/>
      <c r="AO14" s="757" t="s">
        <v>384</v>
      </c>
      <c r="AP14" s="746" t="s">
        <v>519</v>
      </c>
      <c r="AQ14" s="752"/>
      <c r="AR14" s="757" t="s">
        <v>384</v>
      </c>
      <c r="AS14" s="746" t="s">
        <v>519</v>
      </c>
      <c r="AT14" s="752"/>
      <c r="AU14" s="757" t="s">
        <v>385</v>
      </c>
      <c r="AV14" s="759" t="s">
        <v>518</v>
      </c>
      <c r="AW14" s="746" t="s">
        <v>519</v>
      </c>
      <c r="AX14" s="752" t="s">
        <v>520</v>
      </c>
      <c r="BD14" s="766" t="s">
        <v>385</v>
      </c>
      <c r="BE14" s="767" t="s">
        <v>386</v>
      </c>
      <c r="BF14" s="762" t="s">
        <v>387</v>
      </c>
      <c r="BG14" s="764" t="s">
        <v>388</v>
      </c>
    </row>
    <row r="15" spans="1:59" s="287" customFormat="1" ht="28.5" customHeight="1">
      <c r="A15" s="391"/>
      <c r="B15" s="390"/>
      <c r="C15" s="760"/>
      <c r="D15" s="760"/>
      <c r="E15" s="753"/>
      <c r="F15" s="744"/>
      <c r="G15" s="760"/>
      <c r="H15" s="760"/>
      <c r="I15" s="746"/>
      <c r="J15" s="748"/>
      <c r="K15" s="757"/>
      <c r="L15" s="746"/>
      <c r="M15" s="752"/>
      <c r="N15" s="757"/>
      <c r="O15" s="746"/>
      <c r="P15" s="752"/>
      <c r="Q15" s="757"/>
      <c r="R15" s="746"/>
      <c r="S15" s="752"/>
      <c r="T15" s="757"/>
      <c r="U15" s="746"/>
      <c r="V15" s="752"/>
      <c r="W15" s="757"/>
      <c r="X15" s="746"/>
      <c r="Y15" s="752"/>
      <c r="Z15" s="757"/>
      <c r="AA15" s="746"/>
      <c r="AB15" s="752"/>
      <c r="AC15" s="757"/>
      <c r="AD15" s="746"/>
      <c r="AE15" s="752"/>
      <c r="AF15" s="757"/>
      <c r="AG15" s="746"/>
      <c r="AH15" s="752"/>
      <c r="AI15" s="757"/>
      <c r="AJ15" s="746"/>
      <c r="AK15" s="752"/>
      <c r="AL15" s="755"/>
      <c r="AM15" s="756"/>
      <c r="AN15" s="752"/>
      <c r="AO15" s="757"/>
      <c r="AP15" s="746"/>
      <c r="AQ15" s="752"/>
      <c r="AR15" s="757"/>
      <c r="AS15" s="746"/>
      <c r="AT15" s="752"/>
      <c r="AU15" s="757"/>
      <c r="AV15" s="760"/>
      <c r="AW15" s="746"/>
      <c r="AX15" s="763"/>
      <c r="BD15" s="766"/>
      <c r="BE15" s="768"/>
      <c r="BF15" s="762"/>
      <c r="BG15" s="765"/>
    </row>
    <row r="16" spans="1:59" s="287" customFormat="1" ht="33" customHeight="1">
      <c r="A16" s="391"/>
      <c r="B16" s="390"/>
      <c r="C16" s="760"/>
      <c r="D16" s="760"/>
      <c r="E16" s="753"/>
      <c r="F16" s="744"/>
      <c r="G16" s="760"/>
      <c r="H16" s="760"/>
      <c r="I16" s="746"/>
      <c r="J16" s="748"/>
      <c r="K16" s="757"/>
      <c r="L16" s="746"/>
      <c r="M16" s="752"/>
      <c r="N16" s="757"/>
      <c r="O16" s="746"/>
      <c r="P16" s="752"/>
      <c r="Q16" s="757"/>
      <c r="R16" s="746"/>
      <c r="S16" s="752"/>
      <c r="T16" s="757"/>
      <c r="U16" s="746"/>
      <c r="V16" s="752"/>
      <c r="W16" s="757"/>
      <c r="X16" s="746"/>
      <c r="Y16" s="752"/>
      <c r="Z16" s="757"/>
      <c r="AA16" s="746"/>
      <c r="AB16" s="752"/>
      <c r="AC16" s="757"/>
      <c r="AD16" s="746"/>
      <c r="AE16" s="752"/>
      <c r="AF16" s="757"/>
      <c r="AG16" s="746"/>
      <c r="AH16" s="752"/>
      <c r="AI16" s="757"/>
      <c r="AJ16" s="746"/>
      <c r="AK16" s="752"/>
      <c r="AL16" s="755"/>
      <c r="AM16" s="756"/>
      <c r="AN16" s="752"/>
      <c r="AO16" s="757"/>
      <c r="AP16" s="746"/>
      <c r="AQ16" s="752"/>
      <c r="AR16" s="757"/>
      <c r="AS16" s="746"/>
      <c r="AT16" s="752"/>
      <c r="AU16" s="757"/>
      <c r="AV16" s="760"/>
      <c r="AW16" s="746"/>
      <c r="AX16" s="763"/>
      <c r="BD16" s="766"/>
      <c r="BE16" s="768"/>
      <c r="BF16" s="762"/>
      <c r="BG16" s="765"/>
    </row>
    <row r="17" spans="1:59" s="287" customFormat="1" ht="43.5" customHeight="1">
      <c r="A17" s="391"/>
      <c r="B17" s="390"/>
      <c r="C17" s="760"/>
      <c r="D17" s="760"/>
      <c r="E17" s="753"/>
      <c r="F17" s="744"/>
      <c r="G17" s="760"/>
      <c r="H17" s="760"/>
      <c r="I17" s="746"/>
      <c r="J17" s="748"/>
      <c r="K17" s="757"/>
      <c r="L17" s="746"/>
      <c r="M17" s="752"/>
      <c r="N17" s="757"/>
      <c r="O17" s="746"/>
      <c r="P17" s="752"/>
      <c r="Q17" s="757"/>
      <c r="R17" s="746"/>
      <c r="S17" s="752"/>
      <c r="T17" s="757"/>
      <c r="U17" s="746"/>
      <c r="V17" s="752"/>
      <c r="W17" s="757"/>
      <c r="X17" s="746"/>
      <c r="Y17" s="752"/>
      <c r="Z17" s="757"/>
      <c r="AA17" s="746"/>
      <c r="AB17" s="752"/>
      <c r="AC17" s="757"/>
      <c r="AD17" s="746"/>
      <c r="AE17" s="752"/>
      <c r="AF17" s="757"/>
      <c r="AG17" s="746"/>
      <c r="AH17" s="752"/>
      <c r="AI17" s="757"/>
      <c r="AJ17" s="746"/>
      <c r="AK17" s="752"/>
      <c r="AL17" s="755"/>
      <c r="AM17" s="756"/>
      <c r="AN17" s="752"/>
      <c r="AO17" s="757"/>
      <c r="AP17" s="746"/>
      <c r="AQ17" s="752"/>
      <c r="AR17" s="757"/>
      <c r="AS17" s="746"/>
      <c r="AT17" s="752"/>
      <c r="AU17" s="757"/>
      <c r="AV17" s="760"/>
      <c r="AW17" s="746"/>
      <c r="AX17" s="763"/>
      <c r="BD17" s="766"/>
      <c r="BE17" s="768"/>
      <c r="BF17" s="762"/>
      <c r="BG17" s="765"/>
    </row>
    <row r="18" spans="1:59" s="287" customFormat="1" ht="76.5" customHeight="1">
      <c r="A18" s="392"/>
      <c r="B18" s="393"/>
      <c r="C18" s="761"/>
      <c r="D18" s="761"/>
      <c r="E18" s="753"/>
      <c r="F18" s="745"/>
      <c r="G18" s="761"/>
      <c r="H18" s="761"/>
      <c r="I18" s="746"/>
      <c r="J18" s="749"/>
      <c r="K18" s="757"/>
      <c r="L18" s="746"/>
      <c r="M18" s="752"/>
      <c r="N18" s="757"/>
      <c r="O18" s="746"/>
      <c r="P18" s="752"/>
      <c r="Q18" s="757"/>
      <c r="R18" s="746"/>
      <c r="S18" s="752"/>
      <c r="T18" s="757"/>
      <c r="U18" s="746"/>
      <c r="V18" s="752"/>
      <c r="W18" s="757"/>
      <c r="X18" s="746"/>
      <c r="Y18" s="752"/>
      <c r="Z18" s="757"/>
      <c r="AA18" s="746"/>
      <c r="AB18" s="752"/>
      <c r="AC18" s="757"/>
      <c r="AD18" s="746"/>
      <c r="AE18" s="752"/>
      <c r="AF18" s="757"/>
      <c r="AG18" s="746"/>
      <c r="AH18" s="752"/>
      <c r="AI18" s="757"/>
      <c r="AJ18" s="746"/>
      <c r="AK18" s="752"/>
      <c r="AL18" s="755"/>
      <c r="AM18" s="756"/>
      <c r="AN18" s="752"/>
      <c r="AO18" s="757"/>
      <c r="AP18" s="746"/>
      <c r="AQ18" s="752"/>
      <c r="AR18" s="757"/>
      <c r="AS18" s="746"/>
      <c r="AT18" s="752"/>
      <c r="AU18" s="757"/>
      <c r="AV18" s="761"/>
      <c r="AW18" s="746"/>
      <c r="AX18" s="763"/>
      <c r="BD18" s="766"/>
      <c r="BE18" s="769"/>
      <c r="BF18" s="762"/>
      <c r="BG18" s="765"/>
    </row>
    <row r="19" spans="1:59" s="296" customFormat="1" ht="37.5">
      <c r="A19" s="394" t="s">
        <v>58</v>
      </c>
      <c r="B19" s="395" t="s">
        <v>195</v>
      </c>
      <c r="C19" s="396">
        <f>SUM(C20:C45)</f>
        <v>0</v>
      </c>
      <c r="D19" s="396">
        <f>SUM(D20:D45)</f>
        <v>0</v>
      </c>
      <c r="E19" s="396">
        <f>SUM(E20:E45)</f>
        <v>0</v>
      </c>
      <c r="F19" s="397" t="e">
        <f>E19/D19*100</f>
        <v>#DIV/0!</v>
      </c>
      <c r="G19" s="398">
        <f aca="true" t="shared" si="0" ref="G19:G82">K19+N19+Q19+T19+W19+Z19+AC19+AF19+AI19+AL19+AO19+AR19</f>
        <v>41888.799999999996</v>
      </c>
      <c r="H19" s="398">
        <f>G19</f>
        <v>41888.799999999996</v>
      </c>
      <c r="I19" s="396">
        <f>L19+O19+R19+U19+X19+AA19+AD19+AG19+AJ19+AM19+AP19+AS19</f>
        <v>42888.278999999995</v>
      </c>
      <c r="J19" s="399">
        <f>I19/H19*100</f>
        <v>102.38602920112297</v>
      </c>
      <c r="K19" s="400">
        <f>SUM(K20:K45)</f>
        <v>0</v>
      </c>
      <c r="L19" s="400">
        <f>SUM(L20:L45)</f>
        <v>0</v>
      </c>
      <c r="M19" s="401" t="e">
        <f>L19/K19*100</f>
        <v>#DIV/0!</v>
      </c>
      <c r="N19" s="400">
        <f>SUM(N20:N45)</f>
        <v>0</v>
      </c>
      <c r="O19" s="400">
        <f>SUM(O20:O45)</f>
        <v>0</v>
      </c>
      <c r="P19" s="401" t="e">
        <f>O19/N19*100</f>
        <v>#DIV/0!</v>
      </c>
      <c r="Q19" s="400">
        <f>SUM(Q20:Q45)</f>
        <v>41888.799999999996</v>
      </c>
      <c r="R19" s="400">
        <f>SUM(R20:R45)</f>
        <v>42888.278999999995</v>
      </c>
      <c r="S19" s="401">
        <f>R19/Q19*100</f>
        <v>102.38602920112297</v>
      </c>
      <c r="T19" s="400">
        <f>SUM(T20:T45)</f>
        <v>0</v>
      </c>
      <c r="U19" s="400">
        <f>SUM(U20:U45)</f>
        <v>0</v>
      </c>
      <c r="V19" s="401" t="e">
        <f>U19/T19*100</f>
        <v>#DIV/0!</v>
      </c>
      <c r="W19" s="400">
        <f>SUM(W20:W45)</f>
        <v>0</v>
      </c>
      <c r="X19" s="400">
        <f>SUM(X20:X45)</f>
        <v>0</v>
      </c>
      <c r="Y19" s="401" t="e">
        <f>X19/W19*100</f>
        <v>#DIV/0!</v>
      </c>
      <c r="Z19" s="400">
        <f>SUM(Z20:Z45)</f>
        <v>0</v>
      </c>
      <c r="AA19" s="400">
        <f>SUM(AA20:AA45)</f>
        <v>0</v>
      </c>
      <c r="AB19" s="401" t="e">
        <f>AA19/Z19*100</f>
        <v>#DIV/0!</v>
      </c>
      <c r="AC19" s="400">
        <f>SUM(AC20:AC45)</f>
        <v>0</v>
      </c>
      <c r="AD19" s="400">
        <f>SUM(AD20:AD45)</f>
        <v>0</v>
      </c>
      <c r="AE19" s="401" t="e">
        <f>AD19/AC19*100</f>
        <v>#DIV/0!</v>
      </c>
      <c r="AF19" s="400">
        <f>SUM(AF20:AF45)</f>
        <v>0</v>
      </c>
      <c r="AG19" s="400">
        <f>SUM(AG20:AG45)</f>
        <v>0</v>
      </c>
      <c r="AH19" s="401" t="e">
        <f>AG19/AF19*100</f>
        <v>#DIV/0!</v>
      </c>
      <c r="AI19" s="400">
        <f>SUM(AI20:AI45)</f>
        <v>0</v>
      </c>
      <c r="AJ19" s="400">
        <f>SUM(AJ20:AJ45)</f>
        <v>0</v>
      </c>
      <c r="AK19" s="401" t="e">
        <f>AJ19/AI19*100</f>
        <v>#DIV/0!</v>
      </c>
      <c r="AL19" s="402">
        <f>SUM(AL20:AL45)</f>
        <v>0</v>
      </c>
      <c r="AM19" s="402">
        <f>SUM(AM20:AM45)</f>
        <v>0</v>
      </c>
      <c r="AN19" s="401" t="e">
        <f>AM19/AL19*100</f>
        <v>#DIV/0!</v>
      </c>
      <c r="AO19" s="400">
        <f>SUM(AO20:AO45)</f>
        <v>0</v>
      </c>
      <c r="AP19" s="400">
        <f>SUM(AP20:AP45)</f>
        <v>0</v>
      </c>
      <c r="AQ19" s="401" t="e">
        <f>AP19/AO19*100</f>
        <v>#DIV/0!</v>
      </c>
      <c r="AR19" s="400">
        <f>SUM(AR20:AR45)</f>
        <v>0</v>
      </c>
      <c r="AS19" s="400">
        <f>SUM(AS20:AS45)</f>
        <v>0</v>
      </c>
      <c r="AT19" s="401" t="e">
        <f>AS19/AR19*100</f>
        <v>#DIV/0!</v>
      </c>
      <c r="AU19" s="403">
        <f aca="true" t="shared" si="1" ref="AU19:AW82">C19+G19</f>
        <v>41888.799999999996</v>
      </c>
      <c r="AV19" s="403">
        <f t="shared" si="1"/>
        <v>41888.799999999996</v>
      </c>
      <c r="AW19" s="403">
        <f t="shared" si="1"/>
        <v>42888.278999999995</v>
      </c>
      <c r="AX19" s="404">
        <f>AW19/AV19*100</f>
        <v>102.38602920112297</v>
      </c>
      <c r="BD19" s="405">
        <f>BE19</f>
        <v>41888.799999999996</v>
      </c>
      <c r="BE19" s="405">
        <f>AR19+AO19+AL19+AI19+AF19+AC19+Z19+W19+T19+Q19+N19+K19</f>
        <v>41888.799999999996</v>
      </c>
      <c r="BF19" s="405">
        <f>AS19+AP19+AM19+AJ19+AG19+AD19+AA19+X19+U19+R19+O19+L19</f>
        <v>42888.278999999995</v>
      </c>
      <c r="BG19" s="406">
        <f>BF19/BE19*100</f>
        <v>102.38602920112297</v>
      </c>
    </row>
    <row r="20" spans="1:59" s="296" customFormat="1" ht="89.25" customHeight="1">
      <c r="A20" s="34" t="s">
        <v>389</v>
      </c>
      <c r="B20" s="174" t="s">
        <v>390</v>
      </c>
      <c r="C20" s="407"/>
      <c r="D20" s="407"/>
      <c r="E20" s="407"/>
      <c r="F20" s="408" t="e">
        <f>E20/D20*100</f>
        <v>#DIV/0!</v>
      </c>
      <c r="G20" s="409">
        <f t="shared" si="0"/>
        <v>0</v>
      </c>
      <c r="H20" s="410">
        <f>G20</f>
        <v>0</v>
      </c>
      <c r="I20" s="409">
        <f aca="true" t="shared" si="2" ref="I20:I82">L20+O20+R20+U20+X20+AA20+AD20+AG20+AJ20+AM20+AP20+AS20</f>
        <v>0</v>
      </c>
      <c r="J20" s="411" t="e">
        <f>I20/H20*100</f>
        <v>#DIV/0!</v>
      </c>
      <c r="K20" s="412"/>
      <c r="L20" s="412"/>
      <c r="M20" s="401" t="e">
        <f aca="true" t="shared" si="3" ref="M20:M82">L20/K20*100</f>
        <v>#DIV/0!</v>
      </c>
      <c r="N20" s="413"/>
      <c r="O20" s="413"/>
      <c r="P20" s="401" t="e">
        <f aca="true" t="shared" si="4" ref="P20:P82">O20/N20*100</f>
        <v>#DIV/0!</v>
      </c>
      <c r="Q20" s="413"/>
      <c r="R20" s="413"/>
      <c r="S20" s="401"/>
      <c r="T20" s="413"/>
      <c r="U20" s="413"/>
      <c r="V20" s="401" t="e">
        <f aca="true" t="shared" si="5" ref="V20:V82">U20/T20*100</f>
        <v>#DIV/0!</v>
      </c>
      <c r="W20" s="413"/>
      <c r="X20" s="413"/>
      <c r="Y20" s="401" t="e">
        <f aca="true" t="shared" si="6" ref="Y20:Y82">X20/W20*100</f>
        <v>#DIV/0!</v>
      </c>
      <c r="Z20" s="413"/>
      <c r="AA20" s="413"/>
      <c r="AB20" s="401" t="e">
        <f aca="true" t="shared" si="7" ref="AB20:AB82">AA20/Z20*100</f>
        <v>#DIV/0!</v>
      </c>
      <c r="AC20" s="413"/>
      <c r="AD20" s="413"/>
      <c r="AE20" s="401" t="e">
        <f aca="true" t="shared" si="8" ref="AE20:AE82">AD20/AC20*100</f>
        <v>#DIV/0!</v>
      </c>
      <c r="AF20" s="413"/>
      <c r="AG20" s="413"/>
      <c r="AH20" s="401" t="e">
        <f aca="true" t="shared" si="9" ref="AH20:AH82">AG20/AF20*100</f>
        <v>#DIV/0!</v>
      </c>
      <c r="AI20" s="413"/>
      <c r="AJ20" s="413"/>
      <c r="AK20" s="401" t="e">
        <f aca="true" t="shared" si="10" ref="AK20:AK82">AJ20/AI20*100</f>
        <v>#DIV/0!</v>
      </c>
      <c r="AL20" s="414"/>
      <c r="AM20" s="414"/>
      <c r="AN20" s="401" t="e">
        <f aca="true" t="shared" si="11" ref="AN20:AN82">AM20/AL20*100</f>
        <v>#DIV/0!</v>
      </c>
      <c r="AO20" s="413"/>
      <c r="AP20" s="413"/>
      <c r="AQ20" s="401" t="e">
        <f aca="true" t="shared" si="12" ref="AQ20:AQ82">AP20/AO20*100</f>
        <v>#DIV/0!</v>
      </c>
      <c r="AR20" s="413"/>
      <c r="AS20" s="413"/>
      <c r="AT20" s="401" t="e">
        <f aca="true" t="shared" si="13" ref="AT20:AT82">AS20/AR20*100</f>
        <v>#DIV/0!</v>
      </c>
      <c r="AU20" s="403">
        <f t="shared" si="1"/>
        <v>0</v>
      </c>
      <c r="AV20" s="403">
        <f t="shared" si="1"/>
        <v>0</v>
      </c>
      <c r="AW20" s="403">
        <f t="shared" si="1"/>
        <v>0</v>
      </c>
      <c r="AX20" s="404" t="e">
        <f aca="true" t="shared" si="14" ref="AX20:AX82">AW20/AV20*100</f>
        <v>#DIV/0!</v>
      </c>
      <c r="BD20" s="405">
        <f aca="true" t="shared" si="15" ref="BD20:BD84">BE20</f>
        <v>0</v>
      </c>
      <c r="BE20" s="405">
        <f aca="true" t="shared" si="16" ref="BE20:BF84">AR20+AO20+AL20+AI20+AF20+AC20+Z20+W20+T20+Q20+N20+K20</f>
        <v>0</v>
      </c>
      <c r="BF20" s="405">
        <f t="shared" si="16"/>
        <v>0</v>
      </c>
      <c r="BG20" s="406" t="e">
        <f aca="true" t="shared" si="17" ref="BG20:BG84">BF20/BE20*100</f>
        <v>#DIV/0!</v>
      </c>
    </row>
    <row r="21" spans="1:59" s="296" customFormat="1" ht="21" customHeight="1">
      <c r="A21" s="34" t="s">
        <v>59</v>
      </c>
      <c r="B21" s="174" t="s">
        <v>60</v>
      </c>
      <c r="C21" s="407"/>
      <c r="D21" s="407"/>
      <c r="E21" s="407"/>
      <c r="F21" s="408" t="e">
        <f aca="true" t="shared" si="18" ref="F21:F85">E21/D21*100</f>
        <v>#DIV/0!</v>
      </c>
      <c r="G21" s="409">
        <f t="shared" si="0"/>
        <v>13800</v>
      </c>
      <c r="H21" s="410">
        <f aca="true" t="shared" si="19" ref="H21:H82">G21</f>
        <v>13800</v>
      </c>
      <c r="I21" s="409">
        <f t="shared" si="2"/>
        <v>13800</v>
      </c>
      <c r="J21" s="411">
        <f aca="true" t="shared" si="20" ref="J21:J82">I21/H21*100</f>
        <v>100</v>
      </c>
      <c r="K21" s="412"/>
      <c r="L21" s="412"/>
      <c r="M21" s="401" t="e">
        <f t="shared" si="3"/>
        <v>#DIV/0!</v>
      </c>
      <c r="N21" s="413"/>
      <c r="O21" s="413"/>
      <c r="P21" s="401" t="e">
        <f t="shared" si="4"/>
        <v>#DIV/0!</v>
      </c>
      <c r="Q21" s="413">
        <v>13800</v>
      </c>
      <c r="R21" s="413">
        <v>13800</v>
      </c>
      <c r="S21" s="401">
        <f>R21/Q21*100</f>
        <v>100</v>
      </c>
      <c r="T21" s="413"/>
      <c r="U21" s="413"/>
      <c r="V21" s="401" t="e">
        <f t="shared" si="5"/>
        <v>#DIV/0!</v>
      </c>
      <c r="W21" s="413"/>
      <c r="X21" s="413"/>
      <c r="Y21" s="401" t="e">
        <f t="shared" si="6"/>
        <v>#DIV/0!</v>
      </c>
      <c r="Z21" s="413"/>
      <c r="AA21" s="413"/>
      <c r="AB21" s="401" t="e">
        <f t="shared" si="7"/>
        <v>#DIV/0!</v>
      </c>
      <c r="AC21" s="413"/>
      <c r="AD21" s="413"/>
      <c r="AE21" s="401" t="e">
        <f t="shared" si="8"/>
        <v>#DIV/0!</v>
      </c>
      <c r="AF21" s="413"/>
      <c r="AG21" s="413"/>
      <c r="AH21" s="401" t="e">
        <f t="shared" si="9"/>
        <v>#DIV/0!</v>
      </c>
      <c r="AI21" s="413"/>
      <c r="AJ21" s="413"/>
      <c r="AK21" s="401" t="e">
        <f t="shared" si="10"/>
        <v>#DIV/0!</v>
      </c>
      <c r="AL21" s="414"/>
      <c r="AM21" s="414"/>
      <c r="AN21" s="401" t="e">
        <f t="shared" si="11"/>
        <v>#DIV/0!</v>
      </c>
      <c r="AO21" s="413"/>
      <c r="AP21" s="413"/>
      <c r="AQ21" s="401" t="e">
        <f t="shared" si="12"/>
        <v>#DIV/0!</v>
      </c>
      <c r="AR21" s="413"/>
      <c r="AS21" s="413"/>
      <c r="AT21" s="401" t="e">
        <f t="shared" si="13"/>
        <v>#DIV/0!</v>
      </c>
      <c r="AU21" s="403">
        <f t="shared" si="1"/>
        <v>13800</v>
      </c>
      <c r="AV21" s="403">
        <f t="shared" si="1"/>
        <v>13800</v>
      </c>
      <c r="AW21" s="403">
        <f t="shared" si="1"/>
        <v>13800</v>
      </c>
      <c r="AX21" s="404">
        <f t="shared" si="14"/>
        <v>100</v>
      </c>
      <c r="BD21" s="405">
        <f t="shared" si="15"/>
        <v>13800</v>
      </c>
      <c r="BE21" s="405">
        <f t="shared" si="16"/>
        <v>13800</v>
      </c>
      <c r="BF21" s="405">
        <f t="shared" si="16"/>
        <v>13800</v>
      </c>
      <c r="BG21" s="406">
        <f t="shared" si="17"/>
        <v>100</v>
      </c>
    </row>
    <row r="22" spans="1:59" s="296" customFormat="1" ht="122.25" customHeight="1">
      <c r="A22" s="39" t="s">
        <v>250</v>
      </c>
      <c r="B22" s="173" t="s">
        <v>304</v>
      </c>
      <c r="C22" s="407"/>
      <c r="D22" s="407"/>
      <c r="E22" s="407"/>
      <c r="F22" s="408" t="e">
        <f t="shared" si="18"/>
        <v>#DIV/0!</v>
      </c>
      <c r="G22" s="409">
        <f t="shared" si="0"/>
        <v>5345.2</v>
      </c>
      <c r="H22" s="410">
        <f t="shared" si="19"/>
        <v>5345.2</v>
      </c>
      <c r="I22" s="409">
        <f t="shared" si="2"/>
        <v>5345.2</v>
      </c>
      <c r="J22" s="411">
        <f t="shared" si="20"/>
        <v>100</v>
      </c>
      <c r="K22" s="412"/>
      <c r="L22" s="412"/>
      <c r="M22" s="401" t="e">
        <f t="shared" si="3"/>
        <v>#DIV/0!</v>
      </c>
      <c r="N22" s="413"/>
      <c r="O22" s="413"/>
      <c r="P22" s="401" t="e">
        <f t="shared" si="4"/>
        <v>#DIV/0!</v>
      </c>
      <c r="Q22" s="413">
        <v>5345.2</v>
      </c>
      <c r="R22" s="413">
        <v>5345.2</v>
      </c>
      <c r="S22" s="401">
        <f>R22/Q22*100</f>
        <v>100</v>
      </c>
      <c r="T22" s="413"/>
      <c r="U22" s="413"/>
      <c r="V22" s="401" t="e">
        <f t="shared" si="5"/>
        <v>#DIV/0!</v>
      </c>
      <c r="W22" s="413"/>
      <c r="X22" s="413"/>
      <c r="Y22" s="401" t="e">
        <f t="shared" si="6"/>
        <v>#DIV/0!</v>
      </c>
      <c r="Z22" s="413"/>
      <c r="AA22" s="413"/>
      <c r="AB22" s="401" t="e">
        <f t="shared" si="7"/>
        <v>#DIV/0!</v>
      </c>
      <c r="AC22" s="413"/>
      <c r="AD22" s="413"/>
      <c r="AE22" s="401" t="e">
        <f t="shared" si="8"/>
        <v>#DIV/0!</v>
      </c>
      <c r="AF22" s="413"/>
      <c r="AG22" s="413"/>
      <c r="AH22" s="401" t="e">
        <f t="shared" si="9"/>
        <v>#DIV/0!</v>
      </c>
      <c r="AI22" s="413"/>
      <c r="AJ22" s="413"/>
      <c r="AK22" s="401" t="e">
        <f t="shared" si="10"/>
        <v>#DIV/0!</v>
      </c>
      <c r="AL22" s="414"/>
      <c r="AM22" s="414"/>
      <c r="AN22" s="401" t="e">
        <f t="shared" si="11"/>
        <v>#DIV/0!</v>
      </c>
      <c r="AO22" s="413"/>
      <c r="AP22" s="413"/>
      <c r="AQ22" s="401" t="e">
        <f t="shared" si="12"/>
        <v>#DIV/0!</v>
      </c>
      <c r="AR22" s="413"/>
      <c r="AS22" s="413"/>
      <c r="AT22" s="401" t="e">
        <f t="shared" si="13"/>
        <v>#DIV/0!</v>
      </c>
      <c r="AU22" s="403">
        <f t="shared" si="1"/>
        <v>5345.2</v>
      </c>
      <c r="AV22" s="403">
        <f t="shared" si="1"/>
        <v>5345.2</v>
      </c>
      <c r="AW22" s="403">
        <f t="shared" si="1"/>
        <v>5345.2</v>
      </c>
      <c r="AX22" s="404">
        <f t="shared" si="14"/>
        <v>100</v>
      </c>
      <c r="BD22" s="405">
        <f t="shared" si="15"/>
        <v>5345.2</v>
      </c>
      <c r="BE22" s="405">
        <f t="shared" si="16"/>
        <v>5345.2</v>
      </c>
      <c r="BF22" s="405">
        <f t="shared" si="16"/>
        <v>5345.2</v>
      </c>
      <c r="BG22" s="406">
        <f t="shared" si="17"/>
        <v>100</v>
      </c>
    </row>
    <row r="23" spans="1:59" s="424" customFormat="1" ht="43.5" customHeight="1">
      <c r="A23" s="415" t="s">
        <v>276</v>
      </c>
      <c r="B23" s="416" t="s">
        <v>277</v>
      </c>
      <c r="C23" s="417"/>
      <c r="D23" s="417"/>
      <c r="E23" s="417"/>
      <c r="F23" s="418" t="e">
        <f t="shared" si="18"/>
        <v>#DIV/0!</v>
      </c>
      <c r="G23" s="409">
        <f t="shared" si="0"/>
        <v>0</v>
      </c>
      <c r="H23" s="410">
        <f t="shared" si="19"/>
        <v>0</v>
      </c>
      <c r="I23" s="409">
        <f t="shared" si="2"/>
        <v>0</v>
      </c>
      <c r="J23" s="411" t="e">
        <f t="shared" si="20"/>
        <v>#DIV/0!</v>
      </c>
      <c r="K23" s="419"/>
      <c r="L23" s="419"/>
      <c r="M23" s="401" t="e">
        <f t="shared" si="3"/>
        <v>#DIV/0!</v>
      </c>
      <c r="N23" s="420"/>
      <c r="O23" s="420"/>
      <c r="P23" s="401" t="e">
        <f t="shared" si="4"/>
        <v>#DIV/0!</v>
      </c>
      <c r="Q23" s="420"/>
      <c r="R23" s="420"/>
      <c r="S23" s="401"/>
      <c r="T23" s="420"/>
      <c r="U23" s="420"/>
      <c r="V23" s="401" t="e">
        <f t="shared" si="5"/>
        <v>#DIV/0!</v>
      </c>
      <c r="W23" s="420"/>
      <c r="X23" s="420"/>
      <c r="Y23" s="401" t="e">
        <f t="shared" si="6"/>
        <v>#DIV/0!</v>
      </c>
      <c r="Z23" s="420"/>
      <c r="AA23" s="420"/>
      <c r="AB23" s="401" t="e">
        <f t="shared" si="7"/>
        <v>#DIV/0!</v>
      </c>
      <c r="AC23" s="420"/>
      <c r="AD23" s="420"/>
      <c r="AE23" s="401" t="e">
        <f t="shared" si="8"/>
        <v>#DIV/0!</v>
      </c>
      <c r="AF23" s="421"/>
      <c r="AG23" s="421"/>
      <c r="AH23" s="401" t="e">
        <f t="shared" si="9"/>
        <v>#DIV/0!</v>
      </c>
      <c r="AI23" s="420"/>
      <c r="AJ23" s="420"/>
      <c r="AK23" s="401" t="e">
        <f t="shared" si="10"/>
        <v>#DIV/0!</v>
      </c>
      <c r="AL23" s="422"/>
      <c r="AM23" s="422"/>
      <c r="AN23" s="401" t="e">
        <f t="shared" si="11"/>
        <v>#DIV/0!</v>
      </c>
      <c r="AO23" s="420"/>
      <c r="AP23" s="420"/>
      <c r="AQ23" s="401" t="e">
        <f t="shared" si="12"/>
        <v>#DIV/0!</v>
      </c>
      <c r="AR23" s="420"/>
      <c r="AS23" s="420"/>
      <c r="AT23" s="401" t="e">
        <f t="shared" si="13"/>
        <v>#DIV/0!</v>
      </c>
      <c r="AU23" s="423">
        <f t="shared" si="1"/>
        <v>0</v>
      </c>
      <c r="AV23" s="423">
        <f t="shared" si="1"/>
        <v>0</v>
      </c>
      <c r="AW23" s="423">
        <f t="shared" si="1"/>
        <v>0</v>
      </c>
      <c r="AX23" s="404" t="e">
        <f t="shared" si="14"/>
        <v>#DIV/0!</v>
      </c>
      <c r="BD23" s="425"/>
      <c r="BE23" s="425"/>
      <c r="BF23" s="425"/>
      <c r="BG23" s="426"/>
    </row>
    <row r="24" spans="1:59" s="296" customFormat="1" ht="42" customHeight="1">
      <c r="A24" s="34" t="s">
        <v>61</v>
      </c>
      <c r="B24" s="174" t="s">
        <v>62</v>
      </c>
      <c r="C24" s="407"/>
      <c r="D24" s="407"/>
      <c r="E24" s="407"/>
      <c r="F24" s="408" t="e">
        <f t="shared" si="18"/>
        <v>#DIV/0!</v>
      </c>
      <c r="G24" s="409">
        <f t="shared" si="0"/>
        <v>0</v>
      </c>
      <c r="H24" s="410">
        <f t="shared" si="19"/>
        <v>0</v>
      </c>
      <c r="I24" s="409">
        <f t="shared" si="2"/>
        <v>0</v>
      </c>
      <c r="J24" s="411" t="e">
        <f t="shared" si="20"/>
        <v>#DIV/0!</v>
      </c>
      <c r="K24" s="412"/>
      <c r="L24" s="412"/>
      <c r="M24" s="401" t="e">
        <f t="shared" si="3"/>
        <v>#DIV/0!</v>
      </c>
      <c r="N24" s="413"/>
      <c r="O24" s="413"/>
      <c r="P24" s="401" t="e">
        <f t="shared" si="4"/>
        <v>#DIV/0!</v>
      </c>
      <c r="Q24" s="413"/>
      <c r="R24" s="413"/>
      <c r="S24" s="401"/>
      <c r="T24" s="413"/>
      <c r="U24" s="413"/>
      <c r="V24" s="401" t="e">
        <f t="shared" si="5"/>
        <v>#DIV/0!</v>
      </c>
      <c r="W24" s="413"/>
      <c r="X24" s="413"/>
      <c r="Y24" s="401" t="e">
        <f t="shared" si="6"/>
        <v>#DIV/0!</v>
      </c>
      <c r="Z24" s="413"/>
      <c r="AA24" s="413"/>
      <c r="AB24" s="401" t="e">
        <f t="shared" si="7"/>
        <v>#DIV/0!</v>
      </c>
      <c r="AC24" s="413"/>
      <c r="AD24" s="413"/>
      <c r="AE24" s="401" t="e">
        <f t="shared" si="8"/>
        <v>#DIV/0!</v>
      </c>
      <c r="AF24" s="413"/>
      <c r="AG24" s="413"/>
      <c r="AH24" s="401" t="e">
        <f t="shared" si="9"/>
        <v>#DIV/0!</v>
      </c>
      <c r="AI24" s="413"/>
      <c r="AJ24" s="413"/>
      <c r="AK24" s="401" t="e">
        <f t="shared" si="10"/>
        <v>#DIV/0!</v>
      </c>
      <c r="AL24" s="414"/>
      <c r="AM24" s="414"/>
      <c r="AN24" s="401" t="e">
        <f t="shared" si="11"/>
        <v>#DIV/0!</v>
      </c>
      <c r="AO24" s="413"/>
      <c r="AP24" s="413"/>
      <c r="AQ24" s="401" t="e">
        <f t="shared" si="12"/>
        <v>#DIV/0!</v>
      </c>
      <c r="AR24" s="413"/>
      <c r="AS24" s="413"/>
      <c r="AT24" s="401" t="e">
        <f t="shared" si="13"/>
        <v>#DIV/0!</v>
      </c>
      <c r="AU24" s="403">
        <f t="shared" si="1"/>
        <v>0</v>
      </c>
      <c r="AV24" s="403">
        <f t="shared" si="1"/>
        <v>0</v>
      </c>
      <c r="AW24" s="403">
        <f t="shared" si="1"/>
        <v>0</v>
      </c>
      <c r="AX24" s="404" t="e">
        <f t="shared" si="14"/>
        <v>#DIV/0!</v>
      </c>
      <c r="BD24" s="405">
        <f t="shared" si="15"/>
        <v>0</v>
      </c>
      <c r="BE24" s="405">
        <f t="shared" si="16"/>
        <v>0</v>
      </c>
      <c r="BF24" s="405">
        <f t="shared" si="16"/>
        <v>0</v>
      </c>
      <c r="BG24" s="406" t="e">
        <f t="shared" si="17"/>
        <v>#DIV/0!</v>
      </c>
    </row>
    <row r="25" spans="1:59" s="296" customFormat="1" ht="21" customHeight="1">
      <c r="A25" s="34" t="s">
        <v>223</v>
      </c>
      <c r="B25" s="174" t="s">
        <v>63</v>
      </c>
      <c r="C25" s="407"/>
      <c r="D25" s="407"/>
      <c r="E25" s="407"/>
      <c r="F25" s="408" t="e">
        <f t="shared" si="18"/>
        <v>#DIV/0!</v>
      </c>
      <c r="G25" s="409">
        <f t="shared" si="0"/>
        <v>0</v>
      </c>
      <c r="H25" s="410">
        <f t="shared" si="19"/>
        <v>0</v>
      </c>
      <c r="I25" s="409">
        <f t="shared" si="2"/>
        <v>0</v>
      </c>
      <c r="J25" s="411" t="e">
        <f t="shared" si="20"/>
        <v>#DIV/0!</v>
      </c>
      <c r="K25" s="412"/>
      <c r="L25" s="412"/>
      <c r="M25" s="401" t="e">
        <f t="shared" si="3"/>
        <v>#DIV/0!</v>
      </c>
      <c r="N25" s="413"/>
      <c r="O25" s="413"/>
      <c r="P25" s="401" t="e">
        <f t="shared" si="4"/>
        <v>#DIV/0!</v>
      </c>
      <c r="Q25" s="413"/>
      <c r="R25" s="413"/>
      <c r="S25" s="401"/>
      <c r="T25" s="413"/>
      <c r="U25" s="413"/>
      <c r="V25" s="401" t="e">
        <f t="shared" si="5"/>
        <v>#DIV/0!</v>
      </c>
      <c r="W25" s="413"/>
      <c r="X25" s="413"/>
      <c r="Y25" s="401" t="e">
        <f t="shared" si="6"/>
        <v>#DIV/0!</v>
      </c>
      <c r="Z25" s="413"/>
      <c r="AA25" s="413"/>
      <c r="AB25" s="401" t="e">
        <f t="shared" si="7"/>
        <v>#DIV/0!</v>
      </c>
      <c r="AC25" s="413"/>
      <c r="AD25" s="413"/>
      <c r="AE25" s="401" t="e">
        <f t="shared" si="8"/>
        <v>#DIV/0!</v>
      </c>
      <c r="AF25" s="413"/>
      <c r="AG25" s="413"/>
      <c r="AH25" s="401" t="e">
        <f t="shared" si="9"/>
        <v>#DIV/0!</v>
      </c>
      <c r="AI25" s="413"/>
      <c r="AJ25" s="413"/>
      <c r="AK25" s="401" t="e">
        <f t="shared" si="10"/>
        <v>#DIV/0!</v>
      </c>
      <c r="AL25" s="414"/>
      <c r="AM25" s="414"/>
      <c r="AN25" s="401" t="e">
        <f t="shared" si="11"/>
        <v>#DIV/0!</v>
      </c>
      <c r="AO25" s="413"/>
      <c r="AP25" s="413"/>
      <c r="AQ25" s="401" t="e">
        <f t="shared" si="12"/>
        <v>#DIV/0!</v>
      </c>
      <c r="AR25" s="413"/>
      <c r="AS25" s="413"/>
      <c r="AT25" s="401" t="e">
        <f t="shared" si="13"/>
        <v>#DIV/0!</v>
      </c>
      <c r="AU25" s="403">
        <f t="shared" si="1"/>
        <v>0</v>
      </c>
      <c r="AV25" s="403">
        <f t="shared" si="1"/>
        <v>0</v>
      </c>
      <c r="AW25" s="403">
        <f t="shared" si="1"/>
        <v>0</v>
      </c>
      <c r="AX25" s="404" t="e">
        <f t="shared" si="14"/>
        <v>#DIV/0!</v>
      </c>
      <c r="BD25" s="405">
        <f t="shared" si="15"/>
        <v>0</v>
      </c>
      <c r="BE25" s="405">
        <f t="shared" si="16"/>
        <v>0</v>
      </c>
      <c r="BF25" s="405">
        <f t="shared" si="16"/>
        <v>0</v>
      </c>
      <c r="BG25" s="406" t="e">
        <f t="shared" si="17"/>
        <v>#DIV/0!</v>
      </c>
    </row>
    <row r="26" spans="1:59" s="296" customFormat="1" ht="42" customHeight="1">
      <c r="A26" s="34" t="s">
        <v>225</v>
      </c>
      <c r="B26" s="174" t="s">
        <v>224</v>
      </c>
      <c r="C26" s="407"/>
      <c r="D26" s="407"/>
      <c r="E26" s="407"/>
      <c r="F26" s="408" t="e">
        <f t="shared" si="18"/>
        <v>#DIV/0!</v>
      </c>
      <c r="G26" s="409">
        <f t="shared" si="0"/>
        <v>0</v>
      </c>
      <c r="H26" s="410">
        <f t="shared" si="19"/>
        <v>0</v>
      </c>
      <c r="I26" s="409">
        <f t="shared" si="2"/>
        <v>0</v>
      </c>
      <c r="J26" s="411" t="e">
        <f t="shared" si="20"/>
        <v>#DIV/0!</v>
      </c>
      <c r="K26" s="412"/>
      <c r="L26" s="412"/>
      <c r="M26" s="401" t="e">
        <f t="shared" si="3"/>
        <v>#DIV/0!</v>
      </c>
      <c r="N26" s="413"/>
      <c r="O26" s="413"/>
      <c r="P26" s="401" t="e">
        <f t="shared" si="4"/>
        <v>#DIV/0!</v>
      </c>
      <c r="Q26" s="413"/>
      <c r="R26" s="413"/>
      <c r="S26" s="401"/>
      <c r="T26" s="413"/>
      <c r="U26" s="413"/>
      <c r="V26" s="401" t="e">
        <f t="shared" si="5"/>
        <v>#DIV/0!</v>
      </c>
      <c r="W26" s="413"/>
      <c r="X26" s="413"/>
      <c r="Y26" s="401" t="e">
        <f t="shared" si="6"/>
        <v>#DIV/0!</v>
      </c>
      <c r="Z26" s="413"/>
      <c r="AA26" s="413"/>
      <c r="AB26" s="401" t="e">
        <f t="shared" si="7"/>
        <v>#DIV/0!</v>
      </c>
      <c r="AC26" s="413"/>
      <c r="AD26" s="413"/>
      <c r="AE26" s="401" t="e">
        <f t="shared" si="8"/>
        <v>#DIV/0!</v>
      </c>
      <c r="AF26" s="413"/>
      <c r="AG26" s="413"/>
      <c r="AH26" s="401" t="e">
        <f t="shared" si="9"/>
        <v>#DIV/0!</v>
      </c>
      <c r="AI26" s="413"/>
      <c r="AJ26" s="413"/>
      <c r="AK26" s="401" t="e">
        <f t="shared" si="10"/>
        <v>#DIV/0!</v>
      </c>
      <c r="AL26" s="414"/>
      <c r="AM26" s="414"/>
      <c r="AN26" s="401" t="e">
        <f t="shared" si="11"/>
        <v>#DIV/0!</v>
      </c>
      <c r="AO26" s="413"/>
      <c r="AP26" s="413"/>
      <c r="AQ26" s="401" t="e">
        <f t="shared" si="12"/>
        <v>#DIV/0!</v>
      </c>
      <c r="AR26" s="413"/>
      <c r="AS26" s="413"/>
      <c r="AT26" s="401" t="e">
        <f t="shared" si="13"/>
        <v>#DIV/0!</v>
      </c>
      <c r="AU26" s="403">
        <f t="shared" si="1"/>
        <v>0</v>
      </c>
      <c r="AV26" s="403">
        <f t="shared" si="1"/>
        <v>0</v>
      </c>
      <c r="AW26" s="403">
        <f t="shared" si="1"/>
        <v>0</v>
      </c>
      <c r="AX26" s="404" t="e">
        <f t="shared" si="14"/>
        <v>#DIV/0!</v>
      </c>
      <c r="BD26" s="405">
        <f t="shared" si="15"/>
        <v>0</v>
      </c>
      <c r="BE26" s="405">
        <f t="shared" si="16"/>
        <v>0</v>
      </c>
      <c r="BF26" s="405">
        <f t="shared" si="16"/>
        <v>0</v>
      </c>
      <c r="BG26" s="406" t="e">
        <f t="shared" si="17"/>
        <v>#DIV/0!</v>
      </c>
    </row>
    <row r="27" spans="1:59" s="296" customFormat="1" ht="21" customHeight="1">
      <c r="A27" s="34" t="s">
        <v>64</v>
      </c>
      <c r="B27" s="174" t="s">
        <v>65</v>
      </c>
      <c r="C27" s="407"/>
      <c r="D27" s="407"/>
      <c r="E27" s="407"/>
      <c r="F27" s="408"/>
      <c r="G27" s="409">
        <f t="shared" si="0"/>
        <v>2530</v>
      </c>
      <c r="H27" s="410">
        <f t="shared" si="19"/>
        <v>2530</v>
      </c>
      <c r="I27" s="409">
        <f t="shared" si="2"/>
        <v>2530</v>
      </c>
      <c r="J27" s="411">
        <f t="shared" si="20"/>
        <v>100</v>
      </c>
      <c r="K27" s="412"/>
      <c r="L27" s="412"/>
      <c r="M27" s="401" t="e">
        <f t="shared" si="3"/>
        <v>#DIV/0!</v>
      </c>
      <c r="N27" s="413"/>
      <c r="O27" s="413"/>
      <c r="P27" s="401" t="e">
        <f t="shared" si="4"/>
        <v>#DIV/0!</v>
      </c>
      <c r="Q27" s="413">
        <v>2530</v>
      </c>
      <c r="R27" s="413">
        <v>2530</v>
      </c>
      <c r="S27" s="401">
        <f>R27/Q27*100</f>
        <v>100</v>
      </c>
      <c r="T27" s="413"/>
      <c r="U27" s="413"/>
      <c r="V27" s="401" t="e">
        <f t="shared" si="5"/>
        <v>#DIV/0!</v>
      </c>
      <c r="W27" s="413"/>
      <c r="X27" s="413"/>
      <c r="Y27" s="401" t="e">
        <f t="shared" si="6"/>
        <v>#DIV/0!</v>
      </c>
      <c r="Z27" s="413"/>
      <c r="AA27" s="413"/>
      <c r="AB27" s="401" t="e">
        <f t="shared" si="7"/>
        <v>#DIV/0!</v>
      </c>
      <c r="AC27" s="413"/>
      <c r="AD27" s="413"/>
      <c r="AE27" s="401" t="e">
        <f t="shared" si="8"/>
        <v>#DIV/0!</v>
      </c>
      <c r="AF27" s="413"/>
      <c r="AG27" s="413"/>
      <c r="AH27" s="401" t="e">
        <f t="shared" si="9"/>
        <v>#DIV/0!</v>
      </c>
      <c r="AI27" s="413"/>
      <c r="AJ27" s="413"/>
      <c r="AK27" s="401" t="e">
        <f t="shared" si="10"/>
        <v>#DIV/0!</v>
      </c>
      <c r="AL27" s="414"/>
      <c r="AM27" s="414"/>
      <c r="AN27" s="401" t="e">
        <f t="shared" si="11"/>
        <v>#DIV/0!</v>
      </c>
      <c r="AO27" s="413"/>
      <c r="AP27" s="413"/>
      <c r="AQ27" s="401" t="e">
        <f t="shared" si="12"/>
        <v>#DIV/0!</v>
      </c>
      <c r="AR27" s="413"/>
      <c r="AS27" s="413"/>
      <c r="AT27" s="401" t="e">
        <f t="shared" si="13"/>
        <v>#DIV/0!</v>
      </c>
      <c r="AU27" s="403">
        <f t="shared" si="1"/>
        <v>2530</v>
      </c>
      <c r="AV27" s="403">
        <f t="shared" si="1"/>
        <v>2530</v>
      </c>
      <c r="AW27" s="403">
        <f t="shared" si="1"/>
        <v>2530</v>
      </c>
      <c r="AX27" s="404">
        <f t="shared" si="14"/>
        <v>100</v>
      </c>
      <c r="BD27" s="405">
        <f t="shared" si="15"/>
        <v>2530</v>
      </c>
      <c r="BE27" s="405">
        <f t="shared" si="16"/>
        <v>2530</v>
      </c>
      <c r="BF27" s="405">
        <f t="shared" si="16"/>
        <v>2530</v>
      </c>
      <c r="BG27" s="406">
        <f t="shared" si="17"/>
        <v>100</v>
      </c>
    </row>
    <row r="28" spans="1:59" s="296" customFormat="1" ht="21" customHeight="1">
      <c r="A28" s="34" t="s">
        <v>66</v>
      </c>
      <c r="B28" s="174" t="s">
        <v>67</v>
      </c>
      <c r="C28" s="407"/>
      <c r="D28" s="407"/>
      <c r="E28" s="407"/>
      <c r="F28" s="408"/>
      <c r="G28" s="409">
        <f t="shared" si="0"/>
        <v>12170</v>
      </c>
      <c r="H28" s="410">
        <f t="shared" si="19"/>
        <v>12170</v>
      </c>
      <c r="I28" s="409">
        <f t="shared" si="2"/>
        <v>12170</v>
      </c>
      <c r="J28" s="411">
        <f t="shared" si="20"/>
        <v>100</v>
      </c>
      <c r="K28" s="412"/>
      <c r="L28" s="412"/>
      <c r="M28" s="401" t="e">
        <f t="shared" si="3"/>
        <v>#DIV/0!</v>
      </c>
      <c r="N28" s="413"/>
      <c r="O28" s="413"/>
      <c r="P28" s="401" t="e">
        <f t="shared" si="4"/>
        <v>#DIV/0!</v>
      </c>
      <c r="Q28" s="413">
        <v>12170</v>
      </c>
      <c r="R28" s="413">
        <v>12170</v>
      </c>
      <c r="S28" s="401">
        <f>R28/Q28*100</f>
        <v>100</v>
      </c>
      <c r="T28" s="413"/>
      <c r="U28" s="413"/>
      <c r="V28" s="401" t="e">
        <f t="shared" si="5"/>
        <v>#DIV/0!</v>
      </c>
      <c r="W28" s="413"/>
      <c r="X28" s="413"/>
      <c r="Y28" s="401" t="e">
        <f t="shared" si="6"/>
        <v>#DIV/0!</v>
      </c>
      <c r="Z28" s="413"/>
      <c r="AA28" s="413"/>
      <c r="AB28" s="401" t="e">
        <f t="shared" si="7"/>
        <v>#DIV/0!</v>
      </c>
      <c r="AC28" s="413"/>
      <c r="AD28" s="413"/>
      <c r="AE28" s="401" t="e">
        <f t="shared" si="8"/>
        <v>#DIV/0!</v>
      </c>
      <c r="AF28" s="413"/>
      <c r="AG28" s="413"/>
      <c r="AH28" s="401" t="e">
        <f t="shared" si="9"/>
        <v>#DIV/0!</v>
      </c>
      <c r="AI28" s="413"/>
      <c r="AJ28" s="413"/>
      <c r="AK28" s="401" t="e">
        <f t="shared" si="10"/>
        <v>#DIV/0!</v>
      </c>
      <c r="AL28" s="414"/>
      <c r="AM28" s="414"/>
      <c r="AN28" s="401" t="e">
        <f t="shared" si="11"/>
        <v>#DIV/0!</v>
      </c>
      <c r="AO28" s="413"/>
      <c r="AP28" s="413"/>
      <c r="AQ28" s="401" t="e">
        <f t="shared" si="12"/>
        <v>#DIV/0!</v>
      </c>
      <c r="AR28" s="413"/>
      <c r="AS28" s="413"/>
      <c r="AT28" s="401" t="e">
        <f t="shared" si="13"/>
        <v>#DIV/0!</v>
      </c>
      <c r="AU28" s="403">
        <f t="shared" si="1"/>
        <v>12170</v>
      </c>
      <c r="AV28" s="403">
        <f t="shared" si="1"/>
        <v>12170</v>
      </c>
      <c r="AW28" s="403">
        <f t="shared" si="1"/>
        <v>12170</v>
      </c>
      <c r="AX28" s="404">
        <f t="shared" si="14"/>
        <v>100</v>
      </c>
      <c r="BD28" s="405">
        <f t="shared" si="15"/>
        <v>12170</v>
      </c>
      <c r="BE28" s="405">
        <f t="shared" si="16"/>
        <v>12170</v>
      </c>
      <c r="BF28" s="405">
        <f t="shared" si="16"/>
        <v>12170</v>
      </c>
      <c r="BG28" s="406">
        <f t="shared" si="17"/>
        <v>100</v>
      </c>
    </row>
    <row r="29" spans="1:59" s="296" customFormat="1" ht="21" customHeight="1">
      <c r="A29" s="36" t="s">
        <v>189</v>
      </c>
      <c r="B29" s="174" t="s">
        <v>275</v>
      </c>
      <c r="C29" s="407"/>
      <c r="D29" s="407"/>
      <c r="E29" s="407"/>
      <c r="F29" s="408" t="e">
        <f t="shared" si="18"/>
        <v>#DIV/0!</v>
      </c>
      <c r="G29" s="409">
        <f t="shared" si="0"/>
        <v>0</v>
      </c>
      <c r="H29" s="410">
        <f t="shared" si="19"/>
        <v>0</v>
      </c>
      <c r="I29" s="409">
        <f t="shared" si="2"/>
        <v>0</v>
      </c>
      <c r="J29" s="411" t="e">
        <f t="shared" si="20"/>
        <v>#DIV/0!</v>
      </c>
      <c r="K29" s="412"/>
      <c r="L29" s="412"/>
      <c r="M29" s="401" t="e">
        <f t="shared" si="3"/>
        <v>#DIV/0!</v>
      </c>
      <c r="N29" s="413"/>
      <c r="O29" s="413"/>
      <c r="P29" s="401" t="e">
        <f t="shared" si="4"/>
        <v>#DIV/0!</v>
      </c>
      <c r="Q29" s="413"/>
      <c r="R29" s="413"/>
      <c r="S29" s="401"/>
      <c r="T29" s="413"/>
      <c r="U29" s="413"/>
      <c r="V29" s="401" t="e">
        <f t="shared" si="5"/>
        <v>#DIV/0!</v>
      </c>
      <c r="W29" s="413"/>
      <c r="X29" s="413"/>
      <c r="Y29" s="401" t="e">
        <f t="shared" si="6"/>
        <v>#DIV/0!</v>
      </c>
      <c r="Z29" s="413"/>
      <c r="AA29" s="413"/>
      <c r="AB29" s="401" t="e">
        <f t="shared" si="7"/>
        <v>#DIV/0!</v>
      </c>
      <c r="AC29" s="413"/>
      <c r="AD29" s="413"/>
      <c r="AE29" s="401" t="e">
        <f t="shared" si="8"/>
        <v>#DIV/0!</v>
      </c>
      <c r="AF29" s="413"/>
      <c r="AG29" s="413"/>
      <c r="AH29" s="401" t="e">
        <f t="shared" si="9"/>
        <v>#DIV/0!</v>
      </c>
      <c r="AI29" s="413"/>
      <c r="AJ29" s="413"/>
      <c r="AK29" s="401" t="e">
        <f t="shared" si="10"/>
        <v>#DIV/0!</v>
      </c>
      <c r="AL29" s="414"/>
      <c r="AM29" s="414"/>
      <c r="AN29" s="401" t="e">
        <f t="shared" si="11"/>
        <v>#DIV/0!</v>
      </c>
      <c r="AO29" s="413"/>
      <c r="AP29" s="413"/>
      <c r="AQ29" s="401" t="e">
        <f t="shared" si="12"/>
        <v>#DIV/0!</v>
      </c>
      <c r="AR29" s="413"/>
      <c r="AS29" s="413"/>
      <c r="AT29" s="401" t="e">
        <f t="shared" si="13"/>
        <v>#DIV/0!</v>
      </c>
      <c r="AU29" s="403">
        <f t="shared" si="1"/>
        <v>0</v>
      </c>
      <c r="AV29" s="403">
        <f t="shared" si="1"/>
        <v>0</v>
      </c>
      <c r="AW29" s="403">
        <f t="shared" si="1"/>
        <v>0</v>
      </c>
      <c r="AX29" s="404" t="e">
        <f t="shared" si="14"/>
        <v>#DIV/0!</v>
      </c>
      <c r="BD29" s="405">
        <f t="shared" si="15"/>
        <v>0</v>
      </c>
      <c r="BE29" s="405">
        <f t="shared" si="16"/>
        <v>0</v>
      </c>
      <c r="BF29" s="405">
        <f t="shared" si="16"/>
        <v>0</v>
      </c>
      <c r="BG29" s="406" t="e">
        <f t="shared" si="17"/>
        <v>#DIV/0!</v>
      </c>
    </row>
    <row r="30" spans="1:59" s="296" customFormat="1" ht="61.5" customHeight="1">
      <c r="A30" s="39" t="s">
        <v>68</v>
      </c>
      <c r="B30" s="174" t="s">
        <v>69</v>
      </c>
      <c r="C30" s="407"/>
      <c r="D30" s="407"/>
      <c r="E30" s="407"/>
      <c r="F30" s="408"/>
      <c r="G30" s="409">
        <f t="shared" si="0"/>
        <v>0</v>
      </c>
      <c r="H30" s="410">
        <f t="shared" si="19"/>
        <v>0</v>
      </c>
      <c r="I30" s="409">
        <f t="shared" si="2"/>
        <v>0</v>
      </c>
      <c r="J30" s="411" t="e">
        <f t="shared" si="20"/>
        <v>#DIV/0!</v>
      </c>
      <c r="K30" s="412"/>
      <c r="L30" s="412"/>
      <c r="M30" s="401" t="e">
        <f t="shared" si="3"/>
        <v>#DIV/0!</v>
      </c>
      <c r="N30" s="413"/>
      <c r="O30" s="413"/>
      <c r="P30" s="401" t="e">
        <f t="shared" si="4"/>
        <v>#DIV/0!</v>
      </c>
      <c r="Q30" s="413"/>
      <c r="R30" s="413"/>
      <c r="S30" s="401"/>
      <c r="T30" s="413"/>
      <c r="U30" s="413"/>
      <c r="V30" s="401" t="e">
        <f t="shared" si="5"/>
        <v>#DIV/0!</v>
      </c>
      <c r="W30" s="413"/>
      <c r="X30" s="413"/>
      <c r="Y30" s="401" t="e">
        <f t="shared" si="6"/>
        <v>#DIV/0!</v>
      </c>
      <c r="Z30" s="413"/>
      <c r="AA30" s="413"/>
      <c r="AB30" s="401" t="e">
        <f t="shared" si="7"/>
        <v>#DIV/0!</v>
      </c>
      <c r="AC30" s="413"/>
      <c r="AD30" s="413"/>
      <c r="AE30" s="401" t="e">
        <f t="shared" si="8"/>
        <v>#DIV/0!</v>
      </c>
      <c r="AF30" s="413"/>
      <c r="AG30" s="413"/>
      <c r="AH30" s="401" t="e">
        <f t="shared" si="9"/>
        <v>#DIV/0!</v>
      </c>
      <c r="AI30" s="413"/>
      <c r="AJ30" s="413"/>
      <c r="AK30" s="401" t="e">
        <f t="shared" si="10"/>
        <v>#DIV/0!</v>
      </c>
      <c r="AL30" s="414"/>
      <c r="AM30" s="414"/>
      <c r="AN30" s="401" t="e">
        <f t="shared" si="11"/>
        <v>#DIV/0!</v>
      </c>
      <c r="AO30" s="413"/>
      <c r="AP30" s="413"/>
      <c r="AQ30" s="401" t="e">
        <f t="shared" si="12"/>
        <v>#DIV/0!</v>
      </c>
      <c r="AR30" s="413"/>
      <c r="AS30" s="413"/>
      <c r="AT30" s="401" t="e">
        <f t="shared" si="13"/>
        <v>#DIV/0!</v>
      </c>
      <c r="AU30" s="403">
        <f t="shared" si="1"/>
        <v>0</v>
      </c>
      <c r="AV30" s="403">
        <f t="shared" si="1"/>
        <v>0</v>
      </c>
      <c r="AW30" s="403">
        <f t="shared" si="1"/>
        <v>0</v>
      </c>
      <c r="AX30" s="404" t="e">
        <f t="shared" si="14"/>
        <v>#DIV/0!</v>
      </c>
      <c r="BD30" s="405">
        <f t="shared" si="15"/>
        <v>0</v>
      </c>
      <c r="BE30" s="405">
        <f t="shared" si="16"/>
        <v>0</v>
      </c>
      <c r="BF30" s="405">
        <f t="shared" si="16"/>
        <v>0</v>
      </c>
      <c r="BG30" s="406" t="e">
        <f t="shared" si="17"/>
        <v>#DIV/0!</v>
      </c>
    </row>
    <row r="31" spans="1:59" s="296" customFormat="1" ht="142.5" customHeight="1">
      <c r="A31" s="39" t="s">
        <v>190</v>
      </c>
      <c r="B31" s="174" t="s">
        <v>191</v>
      </c>
      <c r="C31" s="407"/>
      <c r="D31" s="407"/>
      <c r="E31" s="407"/>
      <c r="F31" s="408" t="e">
        <f t="shared" si="18"/>
        <v>#DIV/0!</v>
      </c>
      <c r="G31" s="409">
        <f t="shared" si="0"/>
        <v>0</v>
      </c>
      <c r="H31" s="410">
        <f t="shared" si="19"/>
        <v>0</v>
      </c>
      <c r="I31" s="409">
        <f t="shared" si="2"/>
        <v>16</v>
      </c>
      <c r="J31" s="411" t="e">
        <f t="shared" si="20"/>
        <v>#DIV/0!</v>
      </c>
      <c r="K31" s="412"/>
      <c r="L31" s="412"/>
      <c r="M31" s="401" t="e">
        <f t="shared" si="3"/>
        <v>#DIV/0!</v>
      </c>
      <c r="N31" s="413"/>
      <c r="O31" s="413"/>
      <c r="P31" s="401" t="e">
        <f t="shared" si="4"/>
        <v>#DIV/0!</v>
      </c>
      <c r="Q31" s="413"/>
      <c r="R31" s="413">
        <v>16</v>
      </c>
      <c r="S31" s="401"/>
      <c r="T31" s="413"/>
      <c r="U31" s="413"/>
      <c r="V31" s="401" t="e">
        <f t="shared" si="5"/>
        <v>#DIV/0!</v>
      </c>
      <c r="W31" s="413"/>
      <c r="X31" s="413"/>
      <c r="Y31" s="401" t="e">
        <f t="shared" si="6"/>
        <v>#DIV/0!</v>
      </c>
      <c r="Z31" s="413"/>
      <c r="AA31" s="413"/>
      <c r="AB31" s="401" t="e">
        <f t="shared" si="7"/>
        <v>#DIV/0!</v>
      </c>
      <c r="AC31" s="413"/>
      <c r="AD31" s="413"/>
      <c r="AE31" s="401" t="e">
        <f t="shared" si="8"/>
        <v>#DIV/0!</v>
      </c>
      <c r="AF31" s="413"/>
      <c r="AG31" s="413"/>
      <c r="AH31" s="401" t="e">
        <f t="shared" si="9"/>
        <v>#DIV/0!</v>
      </c>
      <c r="AI31" s="413"/>
      <c r="AJ31" s="413"/>
      <c r="AK31" s="401" t="e">
        <f t="shared" si="10"/>
        <v>#DIV/0!</v>
      </c>
      <c r="AL31" s="414"/>
      <c r="AM31" s="414"/>
      <c r="AN31" s="401" t="e">
        <f t="shared" si="11"/>
        <v>#DIV/0!</v>
      </c>
      <c r="AO31" s="413"/>
      <c r="AP31" s="413"/>
      <c r="AQ31" s="401" t="e">
        <f t="shared" si="12"/>
        <v>#DIV/0!</v>
      </c>
      <c r="AR31" s="413"/>
      <c r="AS31" s="413"/>
      <c r="AT31" s="401" t="e">
        <f t="shared" si="13"/>
        <v>#DIV/0!</v>
      </c>
      <c r="AU31" s="403">
        <f t="shared" si="1"/>
        <v>0</v>
      </c>
      <c r="AV31" s="403">
        <f t="shared" si="1"/>
        <v>0</v>
      </c>
      <c r="AW31" s="403">
        <f t="shared" si="1"/>
        <v>16</v>
      </c>
      <c r="AX31" s="404" t="e">
        <f t="shared" si="14"/>
        <v>#DIV/0!</v>
      </c>
      <c r="BD31" s="405">
        <f t="shared" si="15"/>
        <v>0</v>
      </c>
      <c r="BE31" s="405">
        <f t="shared" si="16"/>
        <v>0</v>
      </c>
      <c r="BF31" s="405">
        <f t="shared" si="16"/>
        <v>16</v>
      </c>
      <c r="BG31" s="406" t="e">
        <f t="shared" si="17"/>
        <v>#DIV/0!</v>
      </c>
    </row>
    <row r="32" spans="1:59" s="296" customFormat="1" ht="83.25" customHeight="1">
      <c r="A32" s="427" t="s">
        <v>317</v>
      </c>
      <c r="B32" s="428" t="s">
        <v>318</v>
      </c>
      <c r="C32" s="407"/>
      <c r="D32" s="407"/>
      <c r="E32" s="407"/>
      <c r="F32" s="408" t="e">
        <f t="shared" si="18"/>
        <v>#DIV/0!</v>
      </c>
      <c r="G32" s="409">
        <f t="shared" si="0"/>
        <v>0</v>
      </c>
      <c r="H32" s="410">
        <f t="shared" si="19"/>
        <v>0</v>
      </c>
      <c r="I32" s="409">
        <f t="shared" si="2"/>
        <v>0</v>
      </c>
      <c r="J32" s="411" t="e">
        <f t="shared" si="20"/>
        <v>#DIV/0!</v>
      </c>
      <c r="K32" s="412"/>
      <c r="L32" s="412"/>
      <c r="M32" s="401" t="e">
        <f t="shared" si="3"/>
        <v>#DIV/0!</v>
      </c>
      <c r="N32" s="413"/>
      <c r="O32" s="413"/>
      <c r="P32" s="401" t="e">
        <f t="shared" si="4"/>
        <v>#DIV/0!</v>
      </c>
      <c r="Q32" s="413"/>
      <c r="R32" s="413"/>
      <c r="S32" s="401"/>
      <c r="T32" s="413"/>
      <c r="U32" s="413"/>
      <c r="V32" s="401" t="e">
        <f t="shared" si="5"/>
        <v>#DIV/0!</v>
      </c>
      <c r="W32" s="413"/>
      <c r="X32" s="413"/>
      <c r="Y32" s="401" t="e">
        <f t="shared" si="6"/>
        <v>#DIV/0!</v>
      </c>
      <c r="Z32" s="413"/>
      <c r="AA32" s="413"/>
      <c r="AB32" s="401" t="e">
        <f t="shared" si="7"/>
        <v>#DIV/0!</v>
      </c>
      <c r="AC32" s="413"/>
      <c r="AD32" s="413"/>
      <c r="AE32" s="401" t="e">
        <f t="shared" si="8"/>
        <v>#DIV/0!</v>
      </c>
      <c r="AF32" s="413"/>
      <c r="AG32" s="413"/>
      <c r="AH32" s="401" t="e">
        <f t="shared" si="9"/>
        <v>#DIV/0!</v>
      </c>
      <c r="AI32" s="413"/>
      <c r="AJ32" s="413"/>
      <c r="AK32" s="401" t="e">
        <f t="shared" si="10"/>
        <v>#DIV/0!</v>
      </c>
      <c r="AL32" s="414"/>
      <c r="AM32" s="414"/>
      <c r="AN32" s="401" t="e">
        <f t="shared" si="11"/>
        <v>#DIV/0!</v>
      </c>
      <c r="AO32" s="413"/>
      <c r="AP32" s="413"/>
      <c r="AQ32" s="401" t="e">
        <f t="shared" si="12"/>
        <v>#DIV/0!</v>
      </c>
      <c r="AR32" s="413"/>
      <c r="AS32" s="413"/>
      <c r="AT32" s="401" t="e">
        <f t="shared" si="13"/>
        <v>#DIV/0!</v>
      </c>
      <c r="AU32" s="403">
        <f t="shared" si="1"/>
        <v>0</v>
      </c>
      <c r="AV32" s="403">
        <f t="shared" si="1"/>
        <v>0</v>
      </c>
      <c r="AW32" s="403">
        <f t="shared" si="1"/>
        <v>0</v>
      </c>
      <c r="AX32" s="404" t="e">
        <f t="shared" si="14"/>
        <v>#DIV/0!</v>
      </c>
      <c r="BD32" s="405"/>
      <c r="BE32" s="405"/>
      <c r="BF32" s="405"/>
      <c r="BG32" s="406"/>
    </row>
    <row r="33" spans="1:59" s="296" customFormat="1" ht="137.25" customHeight="1">
      <c r="A33" s="37" t="s">
        <v>70</v>
      </c>
      <c r="B33" s="175" t="s">
        <v>184</v>
      </c>
      <c r="C33" s="407"/>
      <c r="D33" s="407"/>
      <c r="E33" s="407"/>
      <c r="F33" s="408" t="e">
        <f t="shared" si="18"/>
        <v>#DIV/0!</v>
      </c>
      <c r="G33" s="409">
        <f t="shared" si="0"/>
        <v>2400</v>
      </c>
      <c r="H33" s="410">
        <f t="shared" si="19"/>
        <v>2400</v>
      </c>
      <c r="I33" s="409">
        <f t="shared" si="2"/>
        <v>2400</v>
      </c>
      <c r="J33" s="411">
        <f t="shared" si="20"/>
        <v>100</v>
      </c>
      <c r="K33" s="412"/>
      <c r="L33" s="412"/>
      <c r="M33" s="401" t="e">
        <f t="shared" si="3"/>
        <v>#DIV/0!</v>
      </c>
      <c r="N33" s="413"/>
      <c r="O33" s="413"/>
      <c r="P33" s="401" t="e">
        <f t="shared" si="4"/>
        <v>#DIV/0!</v>
      </c>
      <c r="Q33" s="413">
        <v>2400</v>
      </c>
      <c r="R33" s="413">
        <v>2400</v>
      </c>
      <c r="S33" s="401">
        <f>R33/Q33*100</f>
        <v>100</v>
      </c>
      <c r="T33" s="413"/>
      <c r="U33" s="413"/>
      <c r="V33" s="401" t="e">
        <f t="shared" si="5"/>
        <v>#DIV/0!</v>
      </c>
      <c r="W33" s="413"/>
      <c r="X33" s="413"/>
      <c r="Y33" s="401" t="e">
        <f t="shared" si="6"/>
        <v>#DIV/0!</v>
      </c>
      <c r="Z33" s="413"/>
      <c r="AA33" s="413"/>
      <c r="AB33" s="401" t="e">
        <f t="shared" si="7"/>
        <v>#DIV/0!</v>
      </c>
      <c r="AC33" s="413"/>
      <c r="AD33" s="413"/>
      <c r="AE33" s="401" t="e">
        <f t="shared" si="8"/>
        <v>#DIV/0!</v>
      </c>
      <c r="AF33" s="413"/>
      <c r="AG33" s="413"/>
      <c r="AH33" s="401" t="e">
        <f t="shared" si="9"/>
        <v>#DIV/0!</v>
      </c>
      <c r="AI33" s="413"/>
      <c r="AJ33" s="413"/>
      <c r="AK33" s="401" t="e">
        <f t="shared" si="10"/>
        <v>#DIV/0!</v>
      </c>
      <c r="AL33" s="414"/>
      <c r="AM33" s="414"/>
      <c r="AN33" s="401" t="e">
        <f t="shared" si="11"/>
        <v>#DIV/0!</v>
      </c>
      <c r="AO33" s="413"/>
      <c r="AP33" s="413"/>
      <c r="AQ33" s="401" t="e">
        <f t="shared" si="12"/>
        <v>#DIV/0!</v>
      </c>
      <c r="AR33" s="413"/>
      <c r="AS33" s="413"/>
      <c r="AT33" s="401" t="e">
        <f t="shared" si="13"/>
        <v>#DIV/0!</v>
      </c>
      <c r="AU33" s="403">
        <f t="shared" si="1"/>
        <v>2400</v>
      </c>
      <c r="AV33" s="403">
        <f t="shared" si="1"/>
        <v>2400</v>
      </c>
      <c r="AW33" s="403">
        <f t="shared" si="1"/>
        <v>2400</v>
      </c>
      <c r="AX33" s="404">
        <f t="shared" si="14"/>
        <v>100</v>
      </c>
      <c r="BD33" s="405">
        <f t="shared" si="15"/>
        <v>2400</v>
      </c>
      <c r="BE33" s="405">
        <f t="shared" si="16"/>
        <v>2400</v>
      </c>
      <c r="BF33" s="405">
        <f t="shared" si="16"/>
        <v>2400</v>
      </c>
      <c r="BG33" s="406">
        <f t="shared" si="17"/>
        <v>100</v>
      </c>
    </row>
    <row r="34" spans="1:59" s="296" customFormat="1" ht="150">
      <c r="A34" s="37" t="s">
        <v>11</v>
      </c>
      <c r="B34" s="175" t="s">
        <v>12</v>
      </c>
      <c r="C34" s="407"/>
      <c r="D34" s="407"/>
      <c r="E34" s="407"/>
      <c r="F34" s="408" t="e">
        <f t="shared" si="18"/>
        <v>#DIV/0!</v>
      </c>
      <c r="G34" s="409">
        <f t="shared" si="0"/>
        <v>0</v>
      </c>
      <c r="H34" s="410">
        <f t="shared" si="19"/>
        <v>0</v>
      </c>
      <c r="I34" s="409">
        <f t="shared" si="2"/>
        <v>91.541</v>
      </c>
      <c r="J34" s="411" t="e">
        <f t="shared" si="20"/>
        <v>#DIV/0!</v>
      </c>
      <c r="K34" s="412"/>
      <c r="L34" s="412"/>
      <c r="M34" s="401" t="e">
        <f t="shared" si="3"/>
        <v>#DIV/0!</v>
      </c>
      <c r="N34" s="413"/>
      <c r="O34" s="413"/>
      <c r="P34" s="401" t="e">
        <f t="shared" si="4"/>
        <v>#DIV/0!</v>
      </c>
      <c r="Q34" s="413"/>
      <c r="R34" s="413">
        <v>91.541</v>
      </c>
      <c r="S34" s="401"/>
      <c r="T34" s="413"/>
      <c r="U34" s="413"/>
      <c r="V34" s="401" t="e">
        <f t="shared" si="5"/>
        <v>#DIV/0!</v>
      </c>
      <c r="W34" s="413"/>
      <c r="X34" s="413"/>
      <c r="Y34" s="401" t="e">
        <f t="shared" si="6"/>
        <v>#DIV/0!</v>
      </c>
      <c r="Z34" s="413"/>
      <c r="AA34" s="413"/>
      <c r="AB34" s="401" t="e">
        <f t="shared" si="7"/>
        <v>#DIV/0!</v>
      </c>
      <c r="AC34" s="413"/>
      <c r="AD34" s="413"/>
      <c r="AE34" s="401" t="e">
        <f t="shared" si="8"/>
        <v>#DIV/0!</v>
      </c>
      <c r="AF34" s="413"/>
      <c r="AG34" s="413"/>
      <c r="AH34" s="401" t="e">
        <f t="shared" si="9"/>
        <v>#DIV/0!</v>
      </c>
      <c r="AI34" s="413"/>
      <c r="AJ34" s="413"/>
      <c r="AK34" s="401" t="e">
        <f t="shared" si="10"/>
        <v>#DIV/0!</v>
      </c>
      <c r="AL34" s="414"/>
      <c r="AM34" s="414"/>
      <c r="AN34" s="401" t="e">
        <f t="shared" si="11"/>
        <v>#DIV/0!</v>
      </c>
      <c r="AO34" s="413"/>
      <c r="AP34" s="413"/>
      <c r="AQ34" s="401" t="e">
        <f t="shared" si="12"/>
        <v>#DIV/0!</v>
      </c>
      <c r="AR34" s="413"/>
      <c r="AS34" s="413"/>
      <c r="AT34" s="401" t="e">
        <f t="shared" si="13"/>
        <v>#DIV/0!</v>
      </c>
      <c r="AU34" s="403">
        <f t="shared" si="1"/>
        <v>0</v>
      </c>
      <c r="AV34" s="403">
        <f t="shared" si="1"/>
        <v>0</v>
      </c>
      <c r="AW34" s="403">
        <f t="shared" si="1"/>
        <v>91.541</v>
      </c>
      <c r="AX34" s="404" t="e">
        <f t="shared" si="14"/>
        <v>#DIV/0!</v>
      </c>
      <c r="BD34" s="405"/>
      <c r="BE34" s="405"/>
      <c r="BF34" s="405"/>
      <c r="BG34" s="406"/>
    </row>
    <row r="35" spans="1:59" s="296" customFormat="1" ht="150">
      <c r="A35" s="34" t="s">
        <v>71</v>
      </c>
      <c r="B35" s="175" t="s">
        <v>192</v>
      </c>
      <c r="C35" s="407"/>
      <c r="D35" s="407"/>
      <c r="E35" s="407"/>
      <c r="F35" s="408" t="e">
        <f t="shared" si="18"/>
        <v>#DIV/0!</v>
      </c>
      <c r="G35" s="409">
        <f t="shared" si="0"/>
        <v>4958</v>
      </c>
      <c r="H35" s="410">
        <f t="shared" si="19"/>
        <v>4958</v>
      </c>
      <c r="I35" s="409">
        <f t="shared" si="2"/>
        <v>4958</v>
      </c>
      <c r="J35" s="411">
        <f t="shared" si="20"/>
        <v>100</v>
      </c>
      <c r="K35" s="412"/>
      <c r="L35" s="412"/>
      <c r="M35" s="401" t="e">
        <f t="shared" si="3"/>
        <v>#DIV/0!</v>
      </c>
      <c r="N35" s="413"/>
      <c r="O35" s="413"/>
      <c r="P35" s="401" t="e">
        <f t="shared" si="4"/>
        <v>#DIV/0!</v>
      </c>
      <c r="Q35" s="413">
        <v>4958</v>
      </c>
      <c r="R35" s="413">
        <v>4958</v>
      </c>
      <c r="S35" s="401">
        <f>R35/Q35*100</f>
        <v>100</v>
      </c>
      <c r="T35" s="413"/>
      <c r="U35" s="413"/>
      <c r="V35" s="401" t="e">
        <f t="shared" si="5"/>
        <v>#DIV/0!</v>
      </c>
      <c r="W35" s="413"/>
      <c r="X35" s="413"/>
      <c r="Y35" s="401" t="e">
        <f t="shared" si="6"/>
        <v>#DIV/0!</v>
      </c>
      <c r="Z35" s="413"/>
      <c r="AA35" s="413"/>
      <c r="AB35" s="401" t="e">
        <f t="shared" si="7"/>
        <v>#DIV/0!</v>
      </c>
      <c r="AC35" s="413"/>
      <c r="AD35" s="413"/>
      <c r="AE35" s="401" t="e">
        <f t="shared" si="8"/>
        <v>#DIV/0!</v>
      </c>
      <c r="AF35" s="413"/>
      <c r="AG35" s="413"/>
      <c r="AH35" s="401" t="e">
        <f t="shared" si="9"/>
        <v>#DIV/0!</v>
      </c>
      <c r="AI35" s="413"/>
      <c r="AJ35" s="413"/>
      <c r="AK35" s="401" t="e">
        <f t="shared" si="10"/>
        <v>#DIV/0!</v>
      </c>
      <c r="AL35" s="414"/>
      <c r="AM35" s="414"/>
      <c r="AN35" s="401" t="e">
        <f t="shared" si="11"/>
        <v>#DIV/0!</v>
      </c>
      <c r="AO35" s="413"/>
      <c r="AP35" s="413"/>
      <c r="AQ35" s="401" t="e">
        <f t="shared" si="12"/>
        <v>#DIV/0!</v>
      </c>
      <c r="AR35" s="413"/>
      <c r="AS35" s="413"/>
      <c r="AT35" s="401" t="e">
        <f t="shared" si="13"/>
        <v>#DIV/0!</v>
      </c>
      <c r="AU35" s="403">
        <f t="shared" si="1"/>
        <v>4958</v>
      </c>
      <c r="AV35" s="403">
        <f t="shared" si="1"/>
        <v>4958</v>
      </c>
      <c r="AW35" s="403">
        <f t="shared" si="1"/>
        <v>4958</v>
      </c>
      <c r="AX35" s="404">
        <f t="shared" si="14"/>
        <v>100</v>
      </c>
      <c r="BD35" s="405">
        <f t="shared" si="15"/>
        <v>4958</v>
      </c>
      <c r="BE35" s="405">
        <f t="shared" si="16"/>
        <v>4958</v>
      </c>
      <c r="BF35" s="405">
        <f t="shared" si="16"/>
        <v>4958</v>
      </c>
      <c r="BG35" s="406">
        <f t="shared" si="17"/>
        <v>100</v>
      </c>
    </row>
    <row r="36" spans="1:59" s="296" customFormat="1" ht="77.25" customHeight="1">
      <c r="A36" s="34" t="s">
        <v>285</v>
      </c>
      <c r="B36" s="175" t="s">
        <v>284</v>
      </c>
      <c r="C36" s="407"/>
      <c r="D36" s="407"/>
      <c r="E36" s="407"/>
      <c r="F36" s="408" t="e">
        <f t="shared" si="18"/>
        <v>#DIV/0!</v>
      </c>
      <c r="G36" s="409">
        <f t="shared" si="0"/>
        <v>0</v>
      </c>
      <c r="H36" s="410">
        <f t="shared" si="19"/>
        <v>0</v>
      </c>
      <c r="I36" s="409">
        <f t="shared" si="2"/>
        <v>0</v>
      </c>
      <c r="J36" s="411" t="e">
        <f t="shared" si="20"/>
        <v>#DIV/0!</v>
      </c>
      <c r="K36" s="412"/>
      <c r="L36" s="412"/>
      <c r="M36" s="401" t="e">
        <f t="shared" si="3"/>
        <v>#DIV/0!</v>
      </c>
      <c r="N36" s="413"/>
      <c r="O36" s="413"/>
      <c r="P36" s="401" t="e">
        <f t="shared" si="4"/>
        <v>#DIV/0!</v>
      </c>
      <c r="Q36" s="413"/>
      <c r="R36" s="413"/>
      <c r="S36" s="401"/>
      <c r="T36" s="413"/>
      <c r="U36" s="413"/>
      <c r="V36" s="401" t="e">
        <f t="shared" si="5"/>
        <v>#DIV/0!</v>
      </c>
      <c r="W36" s="413"/>
      <c r="X36" s="413"/>
      <c r="Y36" s="401" t="e">
        <f t="shared" si="6"/>
        <v>#DIV/0!</v>
      </c>
      <c r="Z36" s="413"/>
      <c r="AA36" s="413"/>
      <c r="AB36" s="401" t="e">
        <f t="shared" si="7"/>
        <v>#DIV/0!</v>
      </c>
      <c r="AC36" s="413"/>
      <c r="AD36" s="413"/>
      <c r="AE36" s="401" t="e">
        <f t="shared" si="8"/>
        <v>#DIV/0!</v>
      </c>
      <c r="AF36" s="413"/>
      <c r="AG36" s="413"/>
      <c r="AH36" s="401" t="e">
        <f t="shared" si="9"/>
        <v>#DIV/0!</v>
      </c>
      <c r="AI36" s="413"/>
      <c r="AJ36" s="413"/>
      <c r="AK36" s="401" t="e">
        <f t="shared" si="10"/>
        <v>#DIV/0!</v>
      </c>
      <c r="AL36" s="414"/>
      <c r="AM36" s="414"/>
      <c r="AN36" s="401" t="e">
        <f t="shared" si="11"/>
        <v>#DIV/0!</v>
      </c>
      <c r="AO36" s="413"/>
      <c r="AP36" s="413"/>
      <c r="AQ36" s="401" t="e">
        <f t="shared" si="12"/>
        <v>#DIV/0!</v>
      </c>
      <c r="AR36" s="413"/>
      <c r="AS36" s="413"/>
      <c r="AT36" s="401" t="e">
        <f t="shared" si="13"/>
        <v>#DIV/0!</v>
      </c>
      <c r="AU36" s="403">
        <f t="shared" si="1"/>
        <v>0</v>
      </c>
      <c r="AV36" s="403">
        <f t="shared" si="1"/>
        <v>0</v>
      </c>
      <c r="AW36" s="403">
        <f t="shared" si="1"/>
        <v>0</v>
      </c>
      <c r="AX36" s="404" t="e">
        <f t="shared" si="14"/>
        <v>#DIV/0!</v>
      </c>
      <c r="BD36" s="405">
        <f t="shared" si="15"/>
        <v>0</v>
      </c>
      <c r="BE36" s="405">
        <f t="shared" si="16"/>
        <v>0</v>
      </c>
      <c r="BF36" s="405">
        <f t="shared" si="16"/>
        <v>0</v>
      </c>
      <c r="BG36" s="406" t="e">
        <f t="shared" si="17"/>
        <v>#DIV/0!</v>
      </c>
    </row>
    <row r="37" spans="1:59" s="296" customFormat="1" ht="98.25" customHeight="1">
      <c r="A37" s="38" t="s">
        <v>193</v>
      </c>
      <c r="B37" s="429" t="s">
        <v>194</v>
      </c>
      <c r="C37" s="407"/>
      <c r="D37" s="407"/>
      <c r="E37" s="407"/>
      <c r="F37" s="408" t="e">
        <f t="shared" si="18"/>
        <v>#DIV/0!</v>
      </c>
      <c r="G37" s="409">
        <f t="shared" si="0"/>
        <v>0</v>
      </c>
      <c r="H37" s="410">
        <f t="shared" si="19"/>
        <v>0</v>
      </c>
      <c r="I37" s="409">
        <f t="shared" si="2"/>
        <v>3.74041</v>
      </c>
      <c r="J37" s="411" t="e">
        <f t="shared" si="20"/>
        <v>#DIV/0!</v>
      </c>
      <c r="K37" s="412"/>
      <c r="L37" s="412"/>
      <c r="M37" s="401" t="e">
        <f t="shared" si="3"/>
        <v>#DIV/0!</v>
      </c>
      <c r="N37" s="413"/>
      <c r="O37" s="413"/>
      <c r="P37" s="401" t="e">
        <f t="shared" si="4"/>
        <v>#DIV/0!</v>
      </c>
      <c r="Q37" s="413"/>
      <c r="R37" s="413">
        <v>3.74041</v>
      </c>
      <c r="S37" s="401"/>
      <c r="T37" s="413"/>
      <c r="U37" s="413"/>
      <c r="V37" s="401" t="e">
        <f t="shared" si="5"/>
        <v>#DIV/0!</v>
      </c>
      <c r="W37" s="413"/>
      <c r="X37" s="413"/>
      <c r="Y37" s="401" t="e">
        <f t="shared" si="6"/>
        <v>#DIV/0!</v>
      </c>
      <c r="Z37" s="413"/>
      <c r="AA37" s="413"/>
      <c r="AB37" s="401" t="e">
        <f t="shared" si="7"/>
        <v>#DIV/0!</v>
      </c>
      <c r="AC37" s="413"/>
      <c r="AD37" s="413"/>
      <c r="AE37" s="401" t="e">
        <f t="shared" si="8"/>
        <v>#DIV/0!</v>
      </c>
      <c r="AF37" s="413"/>
      <c r="AG37" s="413"/>
      <c r="AH37" s="401" t="e">
        <f t="shared" si="9"/>
        <v>#DIV/0!</v>
      </c>
      <c r="AI37" s="413"/>
      <c r="AJ37" s="413"/>
      <c r="AK37" s="401" t="e">
        <f t="shared" si="10"/>
        <v>#DIV/0!</v>
      </c>
      <c r="AL37" s="414"/>
      <c r="AM37" s="414"/>
      <c r="AN37" s="401" t="e">
        <f t="shared" si="11"/>
        <v>#DIV/0!</v>
      </c>
      <c r="AO37" s="413"/>
      <c r="AP37" s="413"/>
      <c r="AQ37" s="401" t="e">
        <f t="shared" si="12"/>
        <v>#DIV/0!</v>
      </c>
      <c r="AR37" s="413"/>
      <c r="AS37" s="413"/>
      <c r="AT37" s="401" t="e">
        <f t="shared" si="13"/>
        <v>#DIV/0!</v>
      </c>
      <c r="AU37" s="403">
        <f t="shared" si="1"/>
        <v>0</v>
      </c>
      <c r="AV37" s="403">
        <f t="shared" si="1"/>
        <v>0</v>
      </c>
      <c r="AW37" s="403">
        <f t="shared" si="1"/>
        <v>3.74041</v>
      </c>
      <c r="AX37" s="404" t="e">
        <f t="shared" si="14"/>
        <v>#DIV/0!</v>
      </c>
      <c r="BD37" s="405">
        <f t="shared" si="15"/>
        <v>0</v>
      </c>
      <c r="BE37" s="405">
        <f t="shared" si="16"/>
        <v>0</v>
      </c>
      <c r="BF37" s="405">
        <f t="shared" si="16"/>
        <v>3.74041</v>
      </c>
      <c r="BG37" s="406" t="e">
        <f t="shared" si="17"/>
        <v>#DIV/0!</v>
      </c>
    </row>
    <row r="38" spans="1:59" s="296" customFormat="1" ht="158.25" customHeight="1">
      <c r="A38" s="415" t="s">
        <v>319</v>
      </c>
      <c r="B38" s="430" t="s">
        <v>320</v>
      </c>
      <c r="C38" s="431"/>
      <c r="D38" s="431"/>
      <c r="E38" s="431"/>
      <c r="F38" s="432" t="e">
        <f t="shared" si="18"/>
        <v>#DIV/0!</v>
      </c>
      <c r="G38" s="410">
        <f t="shared" si="0"/>
        <v>0</v>
      </c>
      <c r="H38" s="410">
        <f t="shared" si="19"/>
        <v>0</v>
      </c>
      <c r="I38" s="410">
        <f t="shared" si="2"/>
        <v>0</v>
      </c>
      <c r="J38" s="411" t="e">
        <f t="shared" si="20"/>
        <v>#DIV/0!</v>
      </c>
      <c r="K38" s="412"/>
      <c r="L38" s="412"/>
      <c r="M38" s="401" t="e">
        <f t="shared" si="3"/>
        <v>#DIV/0!</v>
      </c>
      <c r="N38" s="413"/>
      <c r="O38" s="413"/>
      <c r="P38" s="401" t="e">
        <f t="shared" si="4"/>
        <v>#DIV/0!</v>
      </c>
      <c r="Q38" s="413"/>
      <c r="R38" s="413"/>
      <c r="S38" s="401"/>
      <c r="T38" s="413"/>
      <c r="U38" s="413"/>
      <c r="V38" s="401" t="e">
        <f t="shared" si="5"/>
        <v>#DIV/0!</v>
      </c>
      <c r="W38" s="413"/>
      <c r="X38" s="413"/>
      <c r="Y38" s="401" t="e">
        <f t="shared" si="6"/>
        <v>#DIV/0!</v>
      </c>
      <c r="Z38" s="413"/>
      <c r="AA38" s="413"/>
      <c r="AB38" s="401" t="e">
        <f t="shared" si="7"/>
        <v>#DIV/0!</v>
      </c>
      <c r="AC38" s="413"/>
      <c r="AD38" s="413"/>
      <c r="AE38" s="401" t="e">
        <f t="shared" si="8"/>
        <v>#DIV/0!</v>
      </c>
      <c r="AF38" s="413"/>
      <c r="AG38" s="413"/>
      <c r="AH38" s="401" t="e">
        <f t="shared" si="9"/>
        <v>#DIV/0!</v>
      </c>
      <c r="AI38" s="413"/>
      <c r="AJ38" s="413"/>
      <c r="AK38" s="401" t="e">
        <f t="shared" si="10"/>
        <v>#DIV/0!</v>
      </c>
      <c r="AL38" s="414"/>
      <c r="AM38" s="414"/>
      <c r="AN38" s="401" t="e">
        <f t="shared" si="11"/>
        <v>#DIV/0!</v>
      </c>
      <c r="AO38" s="413"/>
      <c r="AP38" s="413"/>
      <c r="AQ38" s="401" t="e">
        <f t="shared" si="12"/>
        <v>#DIV/0!</v>
      </c>
      <c r="AR38" s="413"/>
      <c r="AS38" s="413"/>
      <c r="AT38" s="401" t="e">
        <f t="shared" si="13"/>
        <v>#DIV/0!</v>
      </c>
      <c r="AU38" s="403">
        <f t="shared" si="1"/>
        <v>0</v>
      </c>
      <c r="AV38" s="403">
        <f t="shared" si="1"/>
        <v>0</v>
      </c>
      <c r="AW38" s="403">
        <f t="shared" si="1"/>
        <v>0</v>
      </c>
      <c r="AX38" s="404" t="e">
        <f t="shared" si="14"/>
        <v>#DIV/0!</v>
      </c>
      <c r="BD38" s="405"/>
      <c r="BE38" s="405"/>
      <c r="BF38" s="405"/>
      <c r="BG38" s="406"/>
    </row>
    <row r="39" spans="1:59" s="296" customFormat="1" ht="47.25" customHeight="1">
      <c r="A39" s="34" t="s">
        <v>72</v>
      </c>
      <c r="B39" s="433" t="s">
        <v>73</v>
      </c>
      <c r="C39" s="431"/>
      <c r="D39" s="431"/>
      <c r="E39" s="431"/>
      <c r="F39" s="432" t="e">
        <f t="shared" si="18"/>
        <v>#DIV/0!</v>
      </c>
      <c r="G39" s="410">
        <f t="shared" si="0"/>
        <v>0</v>
      </c>
      <c r="H39" s="410">
        <f t="shared" si="19"/>
        <v>0</v>
      </c>
      <c r="I39" s="410">
        <f t="shared" si="2"/>
        <v>0</v>
      </c>
      <c r="J39" s="411" t="e">
        <f t="shared" si="20"/>
        <v>#DIV/0!</v>
      </c>
      <c r="K39" s="412"/>
      <c r="L39" s="412"/>
      <c r="M39" s="401" t="e">
        <f t="shared" si="3"/>
        <v>#DIV/0!</v>
      </c>
      <c r="N39" s="413"/>
      <c r="O39" s="413"/>
      <c r="P39" s="401" t="e">
        <f t="shared" si="4"/>
        <v>#DIV/0!</v>
      </c>
      <c r="Q39" s="413"/>
      <c r="R39" s="413"/>
      <c r="S39" s="401"/>
      <c r="T39" s="413"/>
      <c r="U39" s="413"/>
      <c r="V39" s="401" t="e">
        <f t="shared" si="5"/>
        <v>#DIV/0!</v>
      </c>
      <c r="W39" s="413"/>
      <c r="X39" s="413"/>
      <c r="Y39" s="401" t="e">
        <f t="shared" si="6"/>
        <v>#DIV/0!</v>
      </c>
      <c r="Z39" s="413"/>
      <c r="AA39" s="413"/>
      <c r="AB39" s="401" t="e">
        <f t="shared" si="7"/>
        <v>#DIV/0!</v>
      </c>
      <c r="AC39" s="413"/>
      <c r="AD39" s="413"/>
      <c r="AE39" s="401" t="e">
        <f t="shared" si="8"/>
        <v>#DIV/0!</v>
      </c>
      <c r="AF39" s="413"/>
      <c r="AG39" s="413"/>
      <c r="AH39" s="401" t="e">
        <f t="shared" si="9"/>
        <v>#DIV/0!</v>
      </c>
      <c r="AI39" s="413"/>
      <c r="AJ39" s="413"/>
      <c r="AK39" s="401" t="e">
        <f t="shared" si="10"/>
        <v>#DIV/0!</v>
      </c>
      <c r="AL39" s="414"/>
      <c r="AM39" s="414"/>
      <c r="AN39" s="401" t="e">
        <f t="shared" si="11"/>
        <v>#DIV/0!</v>
      </c>
      <c r="AO39" s="413"/>
      <c r="AP39" s="413"/>
      <c r="AQ39" s="401" t="e">
        <f t="shared" si="12"/>
        <v>#DIV/0!</v>
      </c>
      <c r="AR39" s="413"/>
      <c r="AS39" s="413"/>
      <c r="AT39" s="401" t="e">
        <f t="shared" si="13"/>
        <v>#DIV/0!</v>
      </c>
      <c r="AU39" s="403">
        <f t="shared" si="1"/>
        <v>0</v>
      </c>
      <c r="AV39" s="403">
        <f t="shared" si="1"/>
        <v>0</v>
      </c>
      <c r="AW39" s="403">
        <f t="shared" si="1"/>
        <v>0</v>
      </c>
      <c r="AX39" s="404" t="e">
        <f t="shared" si="14"/>
        <v>#DIV/0!</v>
      </c>
      <c r="BD39" s="405">
        <f t="shared" si="15"/>
        <v>0</v>
      </c>
      <c r="BE39" s="405">
        <f t="shared" si="16"/>
        <v>0</v>
      </c>
      <c r="BF39" s="405">
        <f t="shared" si="16"/>
        <v>0</v>
      </c>
      <c r="BG39" s="406" t="e">
        <f t="shared" si="17"/>
        <v>#DIV/0!</v>
      </c>
    </row>
    <row r="40" spans="1:59" s="296" customFormat="1" ht="55.5" customHeight="1">
      <c r="A40" s="282" t="s">
        <v>74</v>
      </c>
      <c r="B40" s="433" t="s">
        <v>391</v>
      </c>
      <c r="C40" s="431"/>
      <c r="D40" s="431"/>
      <c r="E40" s="431"/>
      <c r="F40" s="432" t="e">
        <f t="shared" si="18"/>
        <v>#DIV/0!</v>
      </c>
      <c r="G40" s="410">
        <f t="shared" si="0"/>
        <v>85.6</v>
      </c>
      <c r="H40" s="410">
        <f t="shared" si="19"/>
        <v>85.6</v>
      </c>
      <c r="I40" s="410">
        <f t="shared" si="2"/>
        <v>121.96147</v>
      </c>
      <c r="J40" s="411">
        <f t="shared" si="20"/>
        <v>142.47835280373832</v>
      </c>
      <c r="K40" s="412"/>
      <c r="L40" s="412"/>
      <c r="M40" s="401" t="e">
        <f t="shared" si="3"/>
        <v>#DIV/0!</v>
      </c>
      <c r="N40" s="413"/>
      <c r="O40" s="413"/>
      <c r="P40" s="401" t="e">
        <f t="shared" si="4"/>
        <v>#DIV/0!</v>
      </c>
      <c r="Q40" s="413">
        <v>85.6</v>
      </c>
      <c r="R40" s="413">
        <v>121.96147</v>
      </c>
      <c r="S40" s="401">
        <f>R40/Q40*100</f>
        <v>142.47835280373832</v>
      </c>
      <c r="T40" s="413"/>
      <c r="U40" s="413"/>
      <c r="V40" s="401" t="e">
        <f t="shared" si="5"/>
        <v>#DIV/0!</v>
      </c>
      <c r="W40" s="413"/>
      <c r="X40" s="413"/>
      <c r="Y40" s="401" t="e">
        <f t="shared" si="6"/>
        <v>#DIV/0!</v>
      </c>
      <c r="Z40" s="413"/>
      <c r="AA40" s="413"/>
      <c r="AB40" s="401" t="e">
        <f t="shared" si="7"/>
        <v>#DIV/0!</v>
      </c>
      <c r="AC40" s="413"/>
      <c r="AD40" s="413"/>
      <c r="AE40" s="401" t="e">
        <f t="shared" si="8"/>
        <v>#DIV/0!</v>
      </c>
      <c r="AF40" s="413"/>
      <c r="AG40" s="413"/>
      <c r="AH40" s="401" t="e">
        <f t="shared" si="9"/>
        <v>#DIV/0!</v>
      </c>
      <c r="AI40" s="413"/>
      <c r="AJ40" s="413"/>
      <c r="AK40" s="401" t="e">
        <f t="shared" si="10"/>
        <v>#DIV/0!</v>
      </c>
      <c r="AL40" s="414"/>
      <c r="AM40" s="414"/>
      <c r="AN40" s="401" t="e">
        <f t="shared" si="11"/>
        <v>#DIV/0!</v>
      </c>
      <c r="AO40" s="413"/>
      <c r="AP40" s="413"/>
      <c r="AQ40" s="401" t="e">
        <f t="shared" si="12"/>
        <v>#DIV/0!</v>
      </c>
      <c r="AR40" s="413"/>
      <c r="AS40" s="413"/>
      <c r="AT40" s="401" t="e">
        <f t="shared" si="13"/>
        <v>#DIV/0!</v>
      </c>
      <c r="AU40" s="403">
        <f t="shared" si="1"/>
        <v>85.6</v>
      </c>
      <c r="AV40" s="403">
        <f t="shared" si="1"/>
        <v>85.6</v>
      </c>
      <c r="AW40" s="403">
        <f t="shared" si="1"/>
        <v>121.96147</v>
      </c>
      <c r="AX40" s="404">
        <f t="shared" si="14"/>
        <v>142.47835280373832</v>
      </c>
      <c r="BD40" s="405">
        <f t="shared" si="15"/>
        <v>85.6</v>
      </c>
      <c r="BE40" s="405">
        <f t="shared" si="16"/>
        <v>85.6</v>
      </c>
      <c r="BF40" s="405">
        <f t="shared" si="16"/>
        <v>121.96147</v>
      </c>
      <c r="BG40" s="406">
        <f t="shared" si="17"/>
        <v>142.47835280373832</v>
      </c>
    </row>
    <row r="41" spans="1:59" s="296" customFormat="1" ht="160.5" customHeight="1">
      <c r="A41" s="34" t="s">
        <v>75</v>
      </c>
      <c r="B41" s="433" t="s">
        <v>251</v>
      </c>
      <c r="C41" s="431"/>
      <c r="D41" s="431"/>
      <c r="E41" s="431"/>
      <c r="F41" s="432" t="e">
        <f t="shared" si="18"/>
        <v>#DIV/0!</v>
      </c>
      <c r="G41" s="410">
        <f t="shared" si="0"/>
        <v>0</v>
      </c>
      <c r="H41" s="410">
        <f t="shared" si="19"/>
        <v>0</v>
      </c>
      <c r="I41" s="410">
        <f t="shared" si="2"/>
        <v>0</v>
      </c>
      <c r="J41" s="411" t="e">
        <f t="shared" si="20"/>
        <v>#DIV/0!</v>
      </c>
      <c r="K41" s="412"/>
      <c r="L41" s="412"/>
      <c r="M41" s="401" t="e">
        <f t="shared" si="3"/>
        <v>#DIV/0!</v>
      </c>
      <c r="N41" s="413"/>
      <c r="O41" s="413"/>
      <c r="P41" s="401" t="e">
        <f t="shared" si="4"/>
        <v>#DIV/0!</v>
      </c>
      <c r="Q41" s="413"/>
      <c r="R41" s="413"/>
      <c r="S41" s="401"/>
      <c r="T41" s="413"/>
      <c r="U41" s="413"/>
      <c r="V41" s="401" t="e">
        <f t="shared" si="5"/>
        <v>#DIV/0!</v>
      </c>
      <c r="W41" s="413"/>
      <c r="X41" s="413"/>
      <c r="Y41" s="401" t="e">
        <f t="shared" si="6"/>
        <v>#DIV/0!</v>
      </c>
      <c r="Z41" s="413"/>
      <c r="AA41" s="413"/>
      <c r="AB41" s="401" t="e">
        <f t="shared" si="7"/>
        <v>#DIV/0!</v>
      </c>
      <c r="AC41" s="413"/>
      <c r="AD41" s="413"/>
      <c r="AE41" s="401" t="e">
        <f t="shared" si="8"/>
        <v>#DIV/0!</v>
      </c>
      <c r="AF41" s="413"/>
      <c r="AG41" s="413"/>
      <c r="AH41" s="401" t="e">
        <f t="shared" si="9"/>
        <v>#DIV/0!</v>
      </c>
      <c r="AI41" s="413"/>
      <c r="AJ41" s="413"/>
      <c r="AK41" s="401" t="e">
        <f t="shared" si="10"/>
        <v>#DIV/0!</v>
      </c>
      <c r="AL41" s="414"/>
      <c r="AM41" s="414"/>
      <c r="AN41" s="401" t="e">
        <f t="shared" si="11"/>
        <v>#DIV/0!</v>
      </c>
      <c r="AO41" s="413"/>
      <c r="AP41" s="413"/>
      <c r="AQ41" s="401" t="e">
        <f t="shared" si="12"/>
        <v>#DIV/0!</v>
      </c>
      <c r="AR41" s="413"/>
      <c r="AS41" s="413"/>
      <c r="AT41" s="401" t="e">
        <f t="shared" si="13"/>
        <v>#DIV/0!</v>
      </c>
      <c r="AU41" s="403">
        <f t="shared" si="1"/>
        <v>0</v>
      </c>
      <c r="AV41" s="403">
        <f t="shared" si="1"/>
        <v>0</v>
      </c>
      <c r="AW41" s="403">
        <f t="shared" si="1"/>
        <v>0</v>
      </c>
      <c r="AX41" s="404" t="e">
        <f t="shared" si="14"/>
        <v>#DIV/0!</v>
      </c>
      <c r="BD41" s="405">
        <f t="shared" si="15"/>
        <v>0</v>
      </c>
      <c r="BE41" s="405">
        <f t="shared" si="16"/>
        <v>0</v>
      </c>
      <c r="BF41" s="405">
        <f t="shared" si="16"/>
        <v>0</v>
      </c>
      <c r="BG41" s="406" t="e">
        <f t="shared" si="17"/>
        <v>#DIV/0!</v>
      </c>
    </row>
    <row r="42" spans="1:59" s="296" customFormat="1" ht="69.75" customHeight="1">
      <c r="A42" s="39" t="s">
        <v>271</v>
      </c>
      <c r="B42" s="433" t="s">
        <v>252</v>
      </c>
      <c r="C42" s="431"/>
      <c r="D42" s="431"/>
      <c r="E42" s="431"/>
      <c r="F42" s="432" t="e">
        <f t="shared" si="18"/>
        <v>#DIV/0!</v>
      </c>
      <c r="G42" s="410">
        <f t="shared" si="0"/>
        <v>600</v>
      </c>
      <c r="H42" s="410">
        <f t="shared" si="19"/>
        <v>600</v>
      </c>
      <c r="I42" s="410">
        <f t="shared" si="2"/>
        <v>881.36397</v>
      </c>
      <c r="J42" s="411">
        <f t="shared" si="20"/>
        <v>146.893995</v>
      </c>
      <c r="K42" s="412"/>
      <c r="L42" s="412"/>
      <c r="M42" s="401" t="e">
        <f t="shared" si="3"/>
        <v>#DIV/0!</v>
      </c>
      <c r="N42" s="413"/>
      <c r="O42" s="413"/>
      <c r="P42" s="401" t="e">
        <f t="shared" si="4"/>
        <v>#DIV/0!</v>
      </c>
      <c r="Q42" s="413">
        <v>600</v>
      </c>
      <c r="R42" s="413">
        <v>881.36397</v>
      </c>
      <c r="S42" s="401">
        <f>R42/Q42*100</f>
        <v>146.893995</v>
      </c>
      <c r="T42" s="413"/>
      <c r="U42" s="413"/>
      <c r="V42" s="401" t="e">
        <f t="shared" si="5"/>
        <v>#DIV/0!</v>
      </c>
      <c r="W42" s="413"/>
      <c r="X42" s="413"/>
      <c r="Y42" s="401" t="e">
        <f t="shared" si="6"/>
        <v>#DIV/0!</v>
      </c>
      <c r="Z42" s="413"/>
      <c r="AA42" s="413"/>
      <c r="AB42" s="401" t="e">
        <f t="shared" si="7"/>
        <v>#DIV/0!</v>
      </c>
      <c r="AC42" s="413"/>
      <c r="AD42" s="413"/>
      <c r="AE42" s="401" t="e">
        <f t="shared" si="8"/>
        <v>#DIV/0!</v>
      </c>
      <c r="AF42" s="413"/>
      <c r="AG42" s="413"/>
      <c r="AH42" s="401" t="e">
        <f t="shared" si="9"/>
        <v>#DIV/0!</v>
      </c>
      <c r="AI42" s="413"/>
      <c r="AJ42" s="413"/>
      <c r="AK42" s="401" t="e">
        <f t="shared" si="10"/>
        <v>#DIV/0!</v>
      </c>
      <c r="AL42" s="414"/>
      <c r="AM42" s="414"/>
      <c r="AN42" s="401" t="e">
        <f t="shared" si="11"/>
        <v>#DIV/0!</v>
      </c>
      <c r="AO42" s="413"/>
      <c r="AP42" s="413"/>
      <c r="AQ42" s="401" t="e">
        <f t="shared" si="12"/>
        <v>#DIV/0!</v>
      </c>
      <c r="AR42" s="413"/>
      <c r="AS42" s="413"/>
      <c r="AT42" s="401" t="e">
        <f t="shared" si="13"/>
        <v>#DIV/0!</v>
      </c>
      <c r="AU42" s="403">
        <f t="shared" si="1"/>
        <v>600</v>
      </c>
      <c r="AV42" s="403">
        <f t="shared" si="1"/>
        <v>600</v>
      </c>
      <c r="AW42" s="403">
        <f t="shared" si="1"/>
        <v>881.36397</v>
      </c>
      <c r="AX42" s="404">
        <f t="shared" si="14"/>
        <v>146.893995</v>
      </c>
      <c r="BD42" s="405">
        <f t="shared" si="15"/>
        <v>600</v>
      </c>
      <c r="BE42" s="405">
        <f t="shared" si="16"/>
        <v>600</v>
      </c>
      <c r="BF42" s="405">
        <f t="shared" si="16"/>
        <v>881.36397</v>
      </c>
      <c r="BG42" s="406">
        <f t="shared" si="17"/>
        <v>146.893995</v>
      </c>
    </row>
    <row r="43" spans="1:59" s="296" customFormat="1" ht="162" customHeight="1">
      <c r="A43" s="39" t="s">
        <v>330</v>
      </c>
      <c r="B43" s="176" t="s">
        <v>337</v>
      </c>
      <c r="C43" s="431"/>
      <c r="D43" s="431"/>
      <c r="E43" s="431"/>
      <c r="F43" s="432" t="e">
        <f t="shared" si="18"/>
        <v>#DIV/0!</v>
      </c>
      <c r="G43" s="410">
        <f>K43+N43+Q43+T43+W43+Z43+AC43+AF43+AI43+AL43+AO43+AR43</f>
        <v>0</v>
      </c>
      <c r="H43" s="410">
        <f>G43</f>
        <v>0</v>
      </c>
      <c r="I43" s="410">
        <f>L43+O43+R43+U43+X43+AA43+AD43+AG43+AJ43+AM43+AP43+AS43</f>
        <v>0</v>
      </c>
      <c r="J43" s="411" t="e">
        <f t="shared" si="20"/>
        <v>#DIV/0!</v>
      </c>
      <c r="K43" s="412"/>
      <c r="L43" s="412"/>
      <c r="M43" s="401" t="e">
        <f t="shared" si="3"/>
        <v>#DIV/0!</v>
      </c>
      <c r="N43" s="413"/>
      <c r="O43" s="413"/>
      <c r="P43" s="401" t="e">
        <f t="shared" si="4"/>
        <v>#DIV/0!</v>
      </c>
      <c r="Q43" s="413"/>
      <c r="R43" s="413"/>
      <c r="S43" s="401"/>
      <c r="T43" s="413"/>
      <c r="U43" s="413"/>
      <c r="V43" s="401" t="e">
        <f t="shared" si="5"/>
        <v>#DIV/0!</v>
      </c>
      <c r="W43" s="413"/>
      <c r="X43" s="413"/>
      <c r="Y43" s="401" t="e">
        <f t="shared" si="6"/>
        <v>#DIV/0!</v>
      </c>
      <c r="Z43" s="413"/>
      <c r="AA43" s="413"/>
      <c r="AB43" s="401" t="e">
        <f t="shared" si="7"/>
        <v>#DIV/0!</v>
      </c>
      <c r="AC43" s="413"/>
      <c r="AD43" s="413"/>
      <c r="AE43" s="401" t="e">
        <f t="shared" si="8"/>
        <v>#DIV/0!</v>
      </c>
      <c r="AF43" s="413"/>
      <c r="AG43" s="413"/>
      <c r="AH43" s="401" t="e">
        <f t="shared" si="9"/>
        <v>#DIV/0!</v>
      </c>
      <c r="AI43" s="413"/>
      <c r="AJ43" s="413"/>
      <c r="AK43" s="401" t="e">
        <f t="shared" si="10"/>
        <v>#DIV/0!</v>
      </c>
      <c r="AL43" s="414"/>
      <c r="AM43" s="414"/>
      <c r="AN43" s="401" t="e">
        <f t="shared" si="11"/>
        <v>#DIV/0!</v>
      </c>
      <c r="AO43" s="413"/>
      <c r="AP43" s="413"/>
      <c r="AQ43" s="401" t="e">
        <f t="shared" si="12"/>
        <v>#DIV/0!</v>
      </c>
      <c r="AR43" s="413"/>
      <c r="AS43" s="413"/>
      <c r="AT43" s="401" t="e">
        <f t="shared" si="13"/>
        <v>#DIV/0!</v>
      </c>
      <c r="AU43" s="403">
        <f>C43+G43</f>
        <v>0</v>
      </c>
      <c r="AV43" s="403">
        <f>D43+H43</f>
        <v>0</v>
      </c>
      <c r="AW43" s="403">
        <f>E43+I43</f>
        <v>0</v>
      </c>
      <c r="AX43" s="404" t="e">
        <f>AW43/AV43*100</f>
        <v>#DIV/0!</v>
      </c>
      <c r="BD43" s="405"/>
      <c r="BE43" s="405"/>
      <c r="BF43" s="405"/>
      <c r="BG43" s="406"/>
    </row>
    <row r="44" spans="1:59" s="296" customFormat="1" ht="24" customHeight="1">
      <c r="A44" s="39" t="s">
        <v>272</v>
      </c>
      <c r="B44" s="433" t="s">
        <v>76</v>
      </c>
      <c r="C44" s="431"/>
      <c r="D44" s="431"/>
      <c r="E44" s="431"/>
      <c r="F44" s="432" t="e">
        <f t="shared" si="18"/>
        <v>#DIV/0!</v>
      </c>
      <c r="G44" s="410">
        <f t="shared" si="0"/>
        <v>0</v>
      </c>
      <c r="H44" s="410">
        <f t="shared" si="19"/>
        <v>0</v>
      </c>
      <c r="I44" s="410">
        <f t="shared" si="2"/>
        <v>174.67669</v>
      </c>
      <c r="J44" s="411" t="e">
        <f t="shared" si="20"/>
        <v>#DIV/0!</v>
      </c>
      <c r="K44" s="412"/>
      <c r="L44" s="412"/>
      <c r="M44" s="401" t="e">
        <f t="shared" si="3"/>
        <v>#DIV/0!</v>
      </c>
      <c r="N44" s="413"/>
      <c r="O44" s="413"/>
      <c r="P44" s="401" t="e">
        <f t="shared" si="4"/>
        <v>#DIV/0!</v>
      </c>
      <c r="Q44" s="413"/>
      <c r="R44" s="413">
        <v>174.67669</v>
      </c>
      <c r="S44" s="401"/>
      <c r="T44" s="413"/>
      <c r="U44" s="413"/>
      <c r="V44" s="401" t="e">
        <f t="shared" si="5"/>
        <v>#DIV/0!</v>
      </c>
      <c r="W44" s="413"/>
      <c r="X44" s="413"/>
      <c r="Y44" s="401" t="e">
        <f t="shared" si="6"/>
        <v>#DIV/0!</v>
      </c>
      <c r="Z44" s="413"/>
      <c r="AA44" s="413"/>
      <c r="AB44" s="401" t="e">
        <f t="shared" si="7"/>
        <v>#DIV/0!</v>
      </c>
      <c r="AC44" s="413"/>
      <c r="AD44" s="413"/>
      <c r="AE44" s="401" t="e">
        <f t="shared" si="8"/>
        <v>#DIV/0!</v>
      </c>
      <c r="AF44" s="413"/>
      <c r="AG44" s="413"/>
      <c r="AH44" s="401" t="e">
        <f t="shared" si="9"/>
        <v>#DIV/0!</v>
      </c>
      <c r="AI44" s="413"/>
      <c r="AJ44" s="413"/>
      <c r="AK44" s="401" t="e">
        <f t="shared" si="10"/>
        <v>#DIV/0!</v>
      </c>
      <c r="AL44" s="414"/>
      <c r="AM44" s="414"/>
      <c r="AN44" s="401" t="e">
        <f t="shared" si="11"/>
        <v>#DIV/0!</v>
      </c>
      <c r="AO44" s="413"/>
      <c r="AP44" s="413"/>
      <c r="AQ44" s="401" t="e">
        <f t="shared" si="12"/>
        <v>#DIV/0!</v>
      </c>
      <c r="AR44" s="413"/>
      <c r="AS44" s="413"/>
      <c r="AT44" s="401" t="e">
        <f t="shared" si="13"/>
        <v>#DIV/0!</v>
      </c>
      <c r="AU44" s="403">
        <f t="shared" si="1"/>
        <v>0</v>
      </c>
      <c r="AV44" s="403">
        <f t="shared" si="1"/>
        <v>0</v>
      </c>
      <c r="AW44" s="403">
        <f t="shared" si="1"/>
        <v>174.67669</v>
      </c>
      <c r="AX44" s="404" t="e">
        <f t="shared" si="14"/>
        <v>#DIV/0!</v>
      </c>
      <c r="BD44" s="405">
        <f t="shared" si="15"/>
        <v>0</v>
      </c>
      <c r="BE44" s="405">
        <f t="shared" si="16"/>
        <v>0</v>
      </c>
      <c r="BF44" s="405">
        <f t="shared" si="16"/>
        <v>174.67669</v>
      </c>
      <c r="BG44" s="406" t="e">
        <f t="shared" si="17"/>
        <v>#DIV/0!</v>
      </c>
    </row>
    <row r="45" spans="1:59" s="296" customFormat="1" ht="25.5" customHeight="1">
      <c r="A45" s="39" t="s">
        <v>392</v>
      </c>
      <c r="B45" s="433" t="s">
        <v>393</v>
      </c>
      <c r="C45" s="431"/>
      <c r="D45" s="431"/>
      <c r="E45" s="431"/>
      <c r="F45" s="432" t="e">
        <f>E45/D45*100</f>
        <v>#DIV/0!</v>
      </c>
      <c r="G45" s="410">
        <f t="shared" si="0"/>
        <v>0</v>
      </c>
      <c r="H45" s="410">
        <f t="shared" si="19"/>
        <v>0</v>
      </c>
      <c r="I45" s="410">
        <f t="shared" si="2"/>
        <v>395.79546</v>
      </c>
      <c r="J45" s="411" t="e">
        <f t="shared" si="20"/>
        <v>#DIV/0!</v>
      </c>
      <c r="K45" s="412"/>
      <c r="L45" s="412"/>
      <c r="M45" s="401" t="e">
        <f t="shared" si="3"/>
        <v>#DIV/0!</v>
      </c>
      <c r="N45" s="413"/>
      <c r="O45" s="413"/>
      <c r="P45" s="401" t="e">
        <f t="shared" si="4"/>
        <v>#DIV/0!</v>
      </c>
      <c r="Q45" s="413"/>
      <c r="R45" s="413">
        <v>395.79546</v>
      </c>
      <c r="S45" s="401"/>
      <c r="T45" s="413"/>
      <c r="U45" s="413"/>
      <c r="V45" s="401" t="e">
        <f t="shared" si="5"/>
        <v>#DIV/0!</v>
      </c>
      <c r="W45" s="413"/>
      <c r="X45" s="413"/>
      <c r="Y45" s="401" t="e">
        <f t="shared" si="6"/>
        <v>#DIV/0!</v>
      </c>
      <c r="Z45" s="413"/>
      <c r="AA45" s="413"/>
      <c r="AB45" s="401" t="e">
        <f t="shared" si="7"/>
        <v>#DIV/0!</v>
      </c>
      <c r="AC45" s="413"/>
      <c r="AD45" s="413"/>
      <c r="AE45" s="401" t="e">
        <f t="shared" si="8"/>
        <v>#DIV/0!</v>
      </c>
      <c r="AF45" s="413"/>
      <c r="AG45" s="413"/>
      <c r="AH45" s="401" t="e">
        <f t="shared" si="9"/>
        <v>#DIV/0!</v>
      </c>
      <c r="AI45" s="413"/>
      <c r="AJ45" s="413"/>
      <c r="AK45" s="401" t="e">
        <f t="shared" si="10"/>
        <v>#DIV/0!</v>
      </c>
      <c r="AL45" s="414"/>
      <c r="AM45" s="414"/>
      <c r="AN45" s="401" t="e">
        <f t="shared" si="11"/>
        <v>#DIV/0!</v>
      </c>
      <c r="AO45" s="413"/>
      <c r="AP45" s="413"/>
      <c r="AQ45" s="401" t="e">
        <f t="shared" si="12"/>
        <v>#DIV/0!</v>
      </c>
      <c r="AR45" s="413"/>
      <c r="AS45" s="413"/>
      <c r="AT45" s="401" t="e">
        <f t="shared" si="13"/>
        <v>#DIV/0!</v>
      </c>
      <c r="AU45" s="403">
        <f t="shared" si="1"/>
        <v>0</v>
      </c>
      <c r="AV45" s="403">
        <f t="shared" si="1"/>
        <v>0</v>
      </c>
      <c r="AW45" s="403">
        <f t="shared" si="1"/>
        <v>395.79546</v>
      </c>
      <c r="AX45" s="404" t="e">
        <f t="shared" si="14"/>
        <v>#DIV/0!</v>
      </c>
      <c r="BD45" s="405">
        <f t="shared" si="15"/>
        <v>0</v>
      </c>
      <c r="BE45" s="405">
        <f t="shared" si="16"/>
        <v>0</v>
      </c>
      <c r="BF45" s="405">
        <f t="shared" si="16"/>
        <v>395.79546</v>
      </c>
      <c r="BG45" s="406" t="e">
        <f t="shared" si="17"/>
        <v>#DIV/0!</v>
      </c>
    </row>
    <row r="46" spans="1:59" ht="30" customHeight="1">
      <c r="A46" s="31" t="s">
        <v>103</v>
      </c>
      <c r="B46" s="31" t="s">
        <v>104</v>
      </c>
      <c r="C46" s="434">
        <f>C47+C108+C115+C119</f>
        <v>0</v>
      </c>
      <c r="D46" s="434">
        <f>D47+D108+D115+D119</f>
        <v>0</v>
      </c>
      <c r="E46" s="434">
        <f>E47+E108+E115+E119</f>
        <v>0</v>
      </c>
      <c r="F46" s="435" t="e">
        <f>E46/D46*100</f>
        <v>#DIV/0!</v>
      </c>
      <c r="G46" s="436">
        <f t="shared" si="0"/>
        <v>120192.35586</v>
      </c>
      <c r="H46" s="437">
        <f t="shared" si="19"/>
        <v>120192.35586</v>
      </c>
      <c r="I46" s="437">
        <f t="shared" si="2"/>
        <v>120192.35586</v>
      </c>
      <c r="J46" s="438">
        <f t="shared" si="20"/>
        <v>100</v>
      </c>
      <c r="K46" s="439">
        <f>K47+K108+K115+K119</f>
        <v>0</v>
      </c>
      <c r="L46" s="439">
        <f>L47+L108+L115+L119</f>
        <v>0</v>
      </c>
      <c r="M46" s="401" t="e">
        <f t="shared" si="3"/>
        <v>#DIV/0!</v>
      </c>
      <c r="N46" s="439">
        <f>N47+N108+N115+N119</f>
        <v>0</v>
      </c>
      <c r="O46" s="439">
        <f>O47+O108+O115+O119</f>
        <v>0</v>
      </c>
      <c r="P46" s="401" t="e">
        <f t="shared" si="4"/>
        <v>#DIV/0!</v>
      </c>
      <c r="Q46" s="439">
        <f>Q47+Q108+Q115+Q119</f>
        <v>120192.35586</v>
      </c>
      <c r="R46" s="439">
        <f>R47+R108+R115+R119</f>
        <v>120192.35586</v>
      </c>
      <c r="S46" s="401">
        <f>R46/Q46*100</f>
        <v>100</v>
      </c>
      <c r="T46" s="439">
        <f>T47+T108+T115+T119</f>
        <v>0</v>
      </c>
      <c r="U46" s="439">
        <f>U47+U108+U115+U119</f>
        <v>0</v>
      </c>
      <c r="V46" s="401" t="e">
        <f t="shared" si="5"/>
        <v>#DIV/0!</v>
      </c>
      <c r="W46" s="439">
        <f>W47+W108+W115+W119</f>
        <v>0</v>
      </c>
      <c r="X46" s="439">
        <f>X47+X108+X115+X119</f>
        <v>0</v>
      </c>
      <c r="Y46" s="401" t="e">
        <f t="shared" si="6"/>
        <v>#DIV/0!</v>
      </c>
      <c r="Z46" s="439">
        <f>Z47+Z108+Z115+Z119</f>
        <v>0</v>
      </c>
      <c r="AA46" s="439">
        <f>AA47+AA108+AA115+AA119</f>
        <v>0</v>
      </c>
      <c r="AB46" s="401" t="e">
        <f t="shared" si="7"/>
        <v>#DIV/0!</v>
      </c>
      <c r="AC46" s="439">
        <f>AC47+AC108+AC115+AC119</f>
        <v>0</v>
      </c>
      <c r="AD46" s="439">
        <f>AD47+AD108+AD115+AD119</f>
        <v>0</v>
      </c>
      <c r="AE46" s="401" t="e">
        <f t="shared" si="8"/>
        <v>#DIV/0!</v>
      </c>
      <c r="AF46" s="439">
        <f>AF47+AF108+AF115+AF119</f>
        <v>0</v>
      </c>
      <c r="AG46" s="439">
        <f>AG47+AG108+AG115+AG119</f>
        <v>0</v>
      </c>
      <c r="AH46" s="401" t="e">
        <f t="shared" si="9"/>
        <v>#DIV/0!</v>
      </c>
      <c r="AI46" s="439">
        <f>AI47+AI108+AI115+AI119</f>
        <v>0</v>
      </c>
      <c r="AJ46" s="439">
        <f>AJ47+AJ108+AJ115+AJ119</f>
        <v>0</v>
      </c>
      <c r="AK46" s="401" t="e">
        <f t="shared" si="10"/>
        <v>#DIV/0!</v>
      </c>
      <c r="AL46" s="440">
        <f>AL47+AL108+AL115+AL119</f>
        <v>0</v>
      </c>
      <c r="AM46" s="440">
        <f>AM47+AM108+AM115+AM119</f>
        <v>0</v>
      </c>
      <c r="AN46" s="401" t="e">
        <f t="shared" si="11"/>
        <v>#DIV/0!</v>
      </c>
      <c r="AO46" s="439">
        <f>AO47+AO108+AO115+AO119</f>
        <v>0</v>
      </c>
      <c r="AP46" s="439">
        <f>AP47+AP108+AP115+AP119</f>
        <v>0</v>
      </c>
      <c r="AQ46" s="401" t="e">
        <f t="shared" si="12"/>
        <v>#DIV/0!</v>
      </c>
      <c r="AR46" s="439">
        <f>AR47+AR108+AR115+AR119</f>
        <v>0</v>
      </c>
      <c r="AS46" s="439">
        <f>AS47+AS108+AS115+AS119</f>
        <v>0</v>
      </c>
      <c r="AT46" s="401" t="e">
        <f t="shared" si="13"/>
        <v>#DIV/0!</v>
      </c>
      <c r="AU46" s="403">
        <f t="shared" si="1"/>
        <v>120192.35586</v>
      </c>
      <c r="AV46" s="403">
        <f t="shared" si="1"/>
        <v>120192.35586</v>
      </c>
      <c r="AW46" s="403">
        <f t="shared" si="1"/>
        <v>120192.35586</v>
      </c>
      <c r="AX46" s="404">
        <f t="shared" si="14"/>
        <v>100</v>
      </c>
      <c r="BD46" s="405">
        <f t="shared" si="15"/>
        <v>120192.35586</v>
      </c>
      <c r="BE46" s="405">
        <f t="shared" si="16"/>
        <v>120192.35586</v>
      </c>
      <c r="BF46" s="405">
        <f t="shared" si="16"/>
        <v>120192.35586</v>
      </c>
      <c r="BG46" s="406">
        <f t="shared" si="17"/>
        <v>100</v>
      </c>
    </row>
    <row r="47" spans="1:59" s="448" customFormat="1" ht="60" customHeight="1">
      <c r="A47" s="441" t="s">
        <v>105</v>
      </c>
      <c r="B47" s="442" t="s">
        <v>88</v>
      </c>
      <c r="C47" s="443">
        <f>C48+C64+C85+C101</f>
        <v>0</v>
      </c>
      <c r="D47" s="443">
        <f>D48+D64+D85+D101</f>
        <v>0</v>
      </c>
      <c r="E47" s="443">
        <f>E48+E64+E85+E101</f>
        <v>0</v>
      </c>
      <c r="F47" s="432" t="e">
        <f t="shared" si="18"/>
        <v>#DIV/0!</v>
      </c>
      <c r="G47" s="410">
        <f t="shared" si="0"/>
        <v>121493.4</v>
      </c>
      <c r="H47" s="410">
        <f t="shared" si="19"/>
        <v>121493.4</v>
      </c>
      <c r="I47" s="410">
        <f t="shared" si="2"/>
        <v>121493.4</v>
      </c>
      <c r="J47" s="444">
        <f t="shared" si="20"/>
        <v>100</v>
      </c>
      <c r="K47" s="445">
        <f>K48+K64+K85+K101</f>
        <v>0</v>
      </c>
      <c r="L47" s="446">
        <f>L48+L64+L85+L101</f>
        <v>0</v>
      </c>
      <c r="M47" s="401" t="e">
        <f t="shared" si="3"/>
        <v>#DIV/0!</v>
      </c>
      <c r="N47" s="446">
        <f>N48+N64+N85+N101</f>
        <v>0</v>
      </c>
      <c r="O47" s="446">
        <f>O48+O64+O85+O101</f>
        <v>0</v>
      </c>
      <c r="P47" s="401" t="e">
        <f t="shared" si="4"/>
        <v>#DIV/0!</v>
      </c>
      <c r="Q47" s="446">
        <f>Q48+Q64+Q85+Q101</f>
        <v>121493.4</v>
      </c>
      <c r="R47" s="446">
        <f>R48+R64+R85+R101</f>
        <v>121493.4</v>
      </c>
      <c r="S47" s="401">
        <f>R47/Q47*100</f>
        <v>100</v>
      </c>
      <c r="T47" s="446">
        <f>T48+T64+T85+T101</f>
        <v>0</v>
      </c>
      <c r="U47" s="446">
        <f>U48+U64+U85+U101</f>
        <v>0</v>
      </c>
      <c r="V47" s="401" t="e">
        <f t="shared" si="5"/>
        <v>#DIV/0!</v>
      </c>
      <c r="W47" s="446">
        <f>W48+W64+W85+W101</f>
        <v>0</v>
      </c>
      <c r="X47" s="446">
        <f>X48+X64+X85+X101</f>
        <v>0</v>
      </c>
      <c r="Y47" s="401" t="e">
        <f t="shared" si="6"/>
        <v>#DIV/0!</v>
      </c>
      <c r="Z47" s="446">
        <f>Z48+Z64+Z85+Z101</f>
        <v>0</v>
      </c>
      <c r="AA47" s="446">
        <f>AA48+AA64+AA85+AA101</f>
        <v>0</v>
      </c>
      <c r="AB47" s="401" t="e">
        <f t="shared" si="7"/>
        <v>#DIV/0!</v>
      </c>
      <c r="AC47" s="446">
        <f>AC48+AC64+AC85+AC101</f>
        <v>0</v>
      </c>
      <c r="AD47" s="446">
        <f>AD48+AD64+AD85+AD101</f>
        <v>0</v>
      </c>
      <c r="AE47" s="401" t="e">
        <f t="shared" si="8"/>
        <v>#DIV/0!</v>
      </c>
      <c r="AF47" s="446">
        <f>AF48+AF64+AF85+AF101</f>
        <v>0</v>
      </c>
      <c r="AG47" s="446">
        <f>AG48+AG64+AG85+AG101</f>
        <v>0</v>
      </c>
      <c r="AH47" s="401" t="e">
        <f t="shared" si="9"/>
        <v>#DIV/0!</v>
      </c>
      <c r="AI47" s="446">
        <f>AI48+AI64+AI85+AI101</f>
        <v>0</v>
      </c>
      <c r="AJ47" s="446">
        <f>AJ48+AJ64+AJ85+AJ101</f>
        <v>0</v>
      </c>
      <c r="AK47" s="401" t="e">
        <f t="shared" si="10"/>
        <v>#DIV/0!</v>
      </c>
      <c r="AL47" s="447">
        <f>AL48+AL64+AL85+AL101</f>
        <v>0</v>
      </c>
      <c r="AM47" s="447">
        <f>AM48+AM64+AM85+AM101</f>
        <v>0</v>
      </c>
      <c r="AN47" s="401" t="e">
        <f t="shared" si="11"/>
        <v>#DIV/0!</v>
      </c>
      <c r="AO47" s="446">
        <f>AO48+AO64+AO85+AO101</f>
        <v>0</v>
      </c>
      <c r="AP47" s="446">
        <f>AP48+AP64+AP85+AP101</f>
        <v>0</v>
      </c>
      <c r="AQ47" s="401" t="e">
        <f t="shared" si="12"/>
        <v>#DIV/0!</v>
      </c>
      <c r="AR47" s="446">
        <f>AR48+AR64+AR85+AR101</f>
        <v>0</v>
      </c>
      <c r="AS47" s="446">
        <f>AS48+AS64+AS85+AS101</f>
        <v>0</v>
      </c>
      <c r="AT47" s="401" t="e">
        <f t="shared" si="13"/>
        <v>#DIV/0!</v>
      </c>
      <c r="AU47" s="403">
        <f t="shared" si="1"/>
        <v>121493.4</v>
      </c>
      <c r="AV47" s="403">
        <f t="shared" si="1"/>
        <v>121493.4</v>
      </c>
      <c r="AW47" s="403">
        <f t="shared" si="1"/>
        <v>121493.4</v>
      </c>
      <c r="AX47" s="404">
        <f t="shared" si="14"/>
        <v>100</v>
      </c>
      <c r="BD47" s="405">
        <f t="shared" si="15"/>
        <v>121493.4</v>
      </c>
      <c r="BE47" s="405">
        <f t="shared" si="16"/>
        <v>121493.4</v>
      </c>
      <c r="BF47" s="405">
        <f t="shared" si="16"/>
        <v>121493.4</v>
      </c>
      <c r="BG47" s="406">
        <f t="shared" si="17"/>
        <v>100</v>
      </c>
    </row>
    <row r="48" spans="1:59" s="448" customFormat="1" ht="43.5" customHeight="1">
      <c r="A48" s="441" t="s">
        <v>510</v>
      </c>
      <c r="B48" s="442" t="s">
        <v>394</v>
      </c>
      <c r="C48" s="443">
        <f>C49+C57+C61</f>
        <v>0</v>
      </c>
      <c r="D48" s="443">
        <f>D49+D57+D61</f>
        <v>0</v>
      </c>
      <c r="E48" s="443">
        <f>E49+E57+E61</f>
        <v>0</v>
      </c>
      <c r="F48" s="432" t="e">
        <f t="shared" si="18"/>
        <v>#DIV/0!</v>
      </c>
      <c r="G48" s="410">
        <f t="shared" si="0"/>
        <v>38639.7</v>
      </c>
      <c r="H48" s="410">
        <f t="shared" si="19"/>
        <v>38639.7</v>
      </c>
      <c r="I48" s="410">
        <f t="shared" si="2"/>
        <v>38639.7</v>
      </c>
      <c r="J48" s="444">
        <f t="shared" si="20"/>
        <v>100</v>
      </c>
      <c r="K48" s="445">
        <f>K49+K57+K61</f>
        <v>0</v>
      </c>
      <c r="L48" s="446">
        <f>L49+L57+L61</f>
        <v>0</v>
      </c>
      <c r="M48" s="401" t="e">
        <f t="shared" si="3"/>
        <v>#DIV/0!</v>
      </c>
      <c r="N48" s="446">
        <f>N49+N57+N61</f>
        <v>0</v>
      </c>
      <c r="O48" s="446">
        <f>O49+O57+O61</f>
        <v>0</v>
      </c>
      <c r="P48" s="401" t="e">
        <f t="shared" si="4"/>
        <v>#DIV/0!</v>
      </c>
      <c r="Q48" s="446">
        <f>Q49+Q57+Q61</f>
        <v>38639.7</v>
      </c>
      <c r="R48" s="446">
        <f>R49+R57+R61</f>
        <v>38639.7</v>
      </c>
      <c r="S48" s="401">
        <f>R48/Q48*100</f>
        <v>100</v>
      </c>
      <c r="T48" s="446">
        <f>T49+T57+T61</f>
        <v>0</v>
      </c>
      <c r="U48" s="446">
        <f>U49+U57+U61</f>
        <v>0</v>
      </c>
      <c r="V48" s="401" t="e">
        <f t="shared" si="5"/>
        <v>#DIV/0!</v>
      </c>
      <c r="W48" s="446">
        <f>W49+W57+W61</f>
        <v>0</v>
      </c>
      <c r="X48" s="446">
        <f>X49+X57+X61</f>
        <v>0</v>
      </c>
      <c r="Y48" s="401" t="e">
        <f t="shared" si="6"/>
        <v>#DIV/0!</v>
      </c>
      <c r="Z48" s="446">
        <f>Z49+Z57+Z61</f>
        <v>0</v>
      </c>
      <c r="AA48" s="446">
        <f>AA49+AA57+AA61</f>
        <v>0</v>
      </c>
      <c r="AB48" s="401" t="e">
        <f t="shared" si="7"/>
        <v>#DIV/0!</v>
      </c>
      <c r="AC48" s="446">
        <f>AC49+AC57+AC61</f>
        <v>0</v>
      </c>
      <c r="AD48" s="446">
        <f>AD49+AD57+AD61</f>
        <v>0</v>
      </c>
      <c r="AE48" s="401" t="e">
        <f t="shared" si="8"/>
        <v>#DIV/0!</v>
      </c>
      <c r="AF48" s="446">
        <f>AF49+AF57+AF61</f>
        <v>0</v>
      </c>
      <c r="AG48" s="446">
        <f>AG49+AG57+AG61</f>
        <v>0</v>
      </c>
      <c r="AH48" s="401" t="e">
        <f t="shared" si="9"/>
        <v>#DIV/0!</v>
      </c>
      <c r="AI48" s="446">
        <f>AI49+AI57+AI61</f>
        <v>0</v>
      </c>
      <c r="AJ48" s="446">
        <f>AJ49+AJ57+AJ61</f>
        <v>0</v>
      </c>
      <c r="AK48" s="401" t="e">
        <f t="shared" si="10"/>
        <v>#DIV/0!</v>
      </c>
      <c r="AL48" s="447">
        <f>AL49+AL57+AL61</f>
        <v>0</v>
      </c>
      <c r="AM48" s="447">
        <f>AM49+AM57+AM61</f>
        <v>0</v>
      </c>
      <c r="AN48" s="401" t="e">
        <f t="shared" si="11"/>
        <v>#DIV/0!</v>
      </c>
      <c r="AO48" s="446">
        <f>AO49+AO57+AO61</f>
        <v>0</v>
      </c>
      <c r="AP48" s="446">
        <f>AP49+AP57+AP61</f>
        <v>0</v>
      </c>
      <c r="AQ48" s="401" t="e">
        <f t="shared" si="12"/>
        <v>#DIV/0!</v>
      </c>
      <c r="AR48" s="446">
        <f>AR49+AR57+AR61</f>
        <v>0</v>
      </c>
      <c r="AS48" s="446">
        <f>AS49+AS57+AS61</f>
        <v>0</v>
      </c>
      <c r="AT48" s="401" t="e">
        <f t="shared" si="13"/>
        <v>#DIV/0!</v>
      </c>
      <c r="AU48" s="403">
        <f t="shared" si="1"/>
        <v>38639.7</v>
      </c>
      <c r="AV48" s="403">
        <f t="shared" si="1"/>
        <v>38639.7</v>
      </c>
      <c r="AW48" s="403">
        <f t="shared" si="1"/>
        <v>38639.7</v>
      </c>
      <c r="AX48" s="404">
        <f t="shared" si="14"/>
        <v>100</v>
      </c>
      <c r="BD48" s="405">
        <f t="shared" si="15"/>
        <v>38639.7</v>
      </c>
      <c r="BE48" s="405">
        <f t="shared" si="16"/>
        <v>38639.7</v>
      </c>
      <c r="BF48" s="405">
        <f t="shared" si="16"/>
        <v>38639.7</v>
      </c>
      <c r="BG48" s="406">
        <f t="shared" si="17"/>
        <v>100</v>
      </c>
    </row>
    <row r="49" spans="1:59" s="296" customFormat="1" ht="35.25" customHeight="1">
      <c r="A49" s="449" t="s">
        <v>511</v>
      </c>
      <c r="B49" s="450" t="s">
        <v>89</v>
      </c>
      <c r="C49" s="451">
        <f>C50+C51+C54</f>
        <v>0</v>
      </c>
      <c r="D49" s="451">
        <f>D50+D51+D54</f>
        <v>0</v>
      </c>
      <c r="E49" s="451">
        <f>E50+E51+E54</f>
        <v>0</v>
      </c>
      <c r="F49" s="432" t="e">
        <f t="shared" si="18"/>
        <v>#DIV/0!</v>
      </c>
      <c r="G49" s="410">
        <f t="shared" si="0"/>
        <v>37923.6</v>
      </c>
      <c r="H49" s="410">
        <f t="shared" si="19"/>
        <v>37923.6</v>
      </c>
      <c r="I49" s="410">
        <f t="shared" si="2"/>
        <v>37923.6</v>
      </c>
      <c r="J49" s="444">
        <f t="shared" si="20"/>
        <v>100</v>
      </c>
      <c r="K49" s="452">
        <f>K50+K51+K54</f>
        <v>0</v>
      </c>
      <c r="L49" s="452">
        <f>L50+L51+L54</f>
        <v>0</v>
      </c>
      <c r="M49" s="401" t="e">
        <f t="shared" si="3"/>
        <v>#DIV/0!</v>
      </c>
      <c r="N49" s="452">
        <f>N50+N51+N54</f>
        <v>0</v>
      </c>
      <c r="O49" s="452">
        <f>O50+O51+O54</f>
        <v>0</v>
      </c>
      <c r="P49" s="401" t="e">
        <f t="shared" si="4"/>
        <v>#DIV/0!</v>
      </c>
      <c r="Q49" s="452">
        <f>Q50+Q51+Q54</f>
        <v>37923.6</v>
      </c>
      <c r="R49" s="452">
        <f>R50+R51+R54</f>
        <v>37923.6</v>
      </c>
      <c r="S49" s="401">
        <f>R49/Q49*100</f>
        <v>100</v>
      </c>
      <c r="T49" s="453">
        <f>T50+T51+T54</f>
        <v>0</v>
      </c>
      <c r="U49" s="453">
        <f>U50+U51+U54</f>
        <v>0</v>
      </c>
      <c r="V49" s="401" t="e">
        <f t="shared" si="5"/>
        <v>#DIV/0!</v>
      </c>
      <c r="W49" s="453">
        <f>W50+W51+W54</f>
        <v>0</v>
      </c>
      <c r="X49" s="453">
        <f>X50+X51+X54</f>
        <v>0</v>
      </c>
      <c r="Y49" s="401" t="e">
        <f t="shared" si="6"/>
        <v>#DIV/0!</v>
      </c>
      <c r="Z49" s="453">
        <f>Z50+Z51+Z54</f>
        <v>0</v>
      </c>
      <c r="AA49" s="453">
        <f>AA50+AA51+AA54</f>
        <v>0</v>
      </c>
      <c r="AB49" s="401" t="e">
        <f t="shared" si="7"/>
        <v>#DIV/0!</v>
      </c>
      <c r="AC49" s="453">
        <f>AC50+AC51+AC54</f>
        <v>0</v>
      </c>
      <c r="AD49" s="453">
        <f>AD50+AD51+AD54</f>
        <v>0</v>
      </c>
      <c r="AE49" s="401" t="e">
        <f t="shared" si="8"/>
        <v>#DIV/0!</v>
      </c>
      <c r="AF49" s="453">
        <f>AF50+AF51+AF54</f>
        <v>0</v>
      </c>
      <c r="AG49" s="453">
        <f>AG50+AG51+AG54</f>
        <v>0</v>
      </c>
      <c r="AH49" s="401" t="e">
        <f t="shared" si="9"/>
        <v>#DIV/0!</v>
      </c>
      <c r="AI49" s="453">
        <f>AI50+AI51+AI54</f>
        <v>0</v>
      </c>
      <c r="AJ49" s="453">
        <f>AJ50+AJ51+AJ54</f>
        <v>0</v>
      </c>
      <c r="AK49" s="401" t="e">
        <f t="shared" si="10"/>
        <v>#DIV/0!</v>
      </c>
      <c r="AL49" s="454">
        <f>AL50+AL51+AL54</f>
        <v>0</v>
      </c>
      <c r="AM49" s="454">
        <f>AM50+AM51+AM54</f>
        <v>0</v>
      </c>
      <c r="AN49" s="401" t="e">
        <f t="shared" si="11"/>
        <v>#DIV/0!</v>
      </c>
      <c r="AO49" s="453">
        <f>AO50+AO51+AO54</f>
        <v>0</v>
      </c>
      <c r="AP49" s="453">
        <f>AP50+AP51+AP54</f>
        <v>0</v>
      </c>
      <c r="AQ49" s="401" t="e">
        <f t="shared" si="12"/>
        <v>#DIV/0!</v>
      </c>
      <c r="AR49" s="453">
        <f>AR50+AR51+AR54</f>
        <v>0</v>
      </c>
      <c r="AS49" s="453">
        <f>AS50+AS51+AS54</f>
        <v>0</v>
      </c>
      <c r="AT49" s="401" t="e">
        <f t="shared" si="13"/>
        <v>#DIV/0!</v>
      </c>
      <c r="AU49" s="403">
        <f t="shared" si="1"/>
        <v>37923.6</v>
      </c>
      <c r="AV49" s="403">
        <f t="shared" si="1"/>
        <v>37923.6</v>
      </c>
      <c r="AW49" s="403">
        <f t="shared" si="1"/>
        <v>37923.6</v>
      </c>
      <c r="AX49" s="404">
        <f t="shared" si="14"/>
        <v>100</v>
      </c>
      <c r="BD49" s="405">
        <f t="shared" si="15"/>
        <v>37923.6</v>
      </c>
      <c r="BE49" s="405">
        <f t="shared" si="16"/>
        <v>37923.6</v>
      </c>
      <c r="BF49" s="405">
        <f t="shared" si="16"/>
        <v>37923.6</v>
      </c>
      <c r="BG49" s="406">
        <f t="shared" si="17"/>
        <v>100</v>
      </c>
    </row>
    <row r="50" spans="1:59" s="296" customFormat="1" ht="38.25" customHeight="1">
      <c r="A50" s="449" t="s">
        <v>512</v>
      </c>
      <c r="B50" s="450" t="s">
        <v>90</v>
      </c>
      <c r="C50" s="455"/>
      <c r="D50" s="451"/>
      <c r="E50" s="451"/>
      <c r="F50" s="432" t="e">
        <f t="shared" si="18"/>
        <v>#DIV/0!</v>
      </c>
      <c r="G50" s="410">
        <f t="shared" si="0"/>
        <v>0</v>
      </c>
      <c r="H50" s="410">
        <f t="shared" si="19"/>
        <v>0</v>
      </c>
      <c r="I50" s="410">
        <f t="shared" si="2"/>
        <v>0</v>
      </c>
      <c r="J50" s="444" t="e">
        <f t="shared" si="20"/>
        <v>#DIV/0!</v>
      </c>
      <c r="K50" s="456"/>
      <c r="L50" s="456"/>
      <c r="M50" s="401" t="e">
        <f t="shared" si="3"/>
        <v>#DIV/0!</v>
      </c>
      <c r="N50" s="456"/>
      <c r="O50" s="456"/>
      <c r="P50" s="401" t="e">
        <f t="shared" si="4"/>
        <v>#DIV/0!</v>
      </c>
      <c r="Q50" s="456"/>
      <c r="R50" s="456"/>
      <c r="S50" s="401"/>
      <c r="T50" s="456"/>
      <c r="U50" s="456"/>
      <c r="V50" s="401" t="e">
        <f t="shared" si="5"/>
        <v>#DIV/0!</v>
      </c>
      <c r="W50" s="453"/>
      <c r="X50" s="453"/>
      <c r="Y50" s="401" t="e">
        <f t="shared" si="6"/>
        <v>#DIV/0!</v>
      </c>
      <c r="Z50" s="453"/>
      <c r="AA50" s="453"/>
      <c r="AB50" s="401" t="e">
        <f t="shared" si="7"/>
        <v>#DIV/0!</v>
      </c>
      <c r="AC50" s="453"/>
      <c r="AD50" s="453"/>
      <c r="AE50" s="401" t="e">
        <f t="shared" si="8"/>
        <v>#DIV/0!</v>
      </c>
      <c r="AF50" s="453"/>
      <c r="AG50" s="453"/>
      <c r="AH50" s="401" t="e">
        <f t="shared" si="9"/>
        <v>#DIV/0!</v>
      </c>
      <c r="AI50" s="453"/>
      <c r="AJ50" s="453"/>
      <c r="AK50" s="401" t="e">
        <f t="shared" si="10"/>
        <v>#DIV/0!</v>
      </c>
      <c r="AL50" s="454"/>
      <c r="AM50" s="454"/>
      <c r="AN50" s="401" t="e">
        <f t="shared" si="11"/>
        <v>#DIV/0!</v>
      </c>
      <c r="AO50" s="453"/>
      <c r="AP50" s="453"/>
      <c r="AQ50" s="401" t="e">
        <f t="shared" si="12"/>
        <v>#DIV/0!</v>
      </c>
      <c r="AR50" s="453"/>
      <c r="AS50" s="453"/>
      <c r="AT50" s="401" t="e">
        <f t="shared" si="13"/>
        <v>#DIV/0!</v>
      </c>
      <c r="AU50" s="403">
        <f t="shared" si="1"/>
        <v>0</v>
      </c>
      <c r="AV50" s="403">
        <f t="shared" si="1"/>
        <v>0</v>
      </c>
      <c r="AW50" s="403">
        <f t="shared" si="1"/>
        <v>0</v>
      </c>
      <c r="AX50" s="404" t="e">
        <f t="shared" si="14"/>
        <v>#DIV/0!</v>
      </c>
      <c r="BD50" s="405">
        <f t="shared" si="15"/>
        <v>0</v>
      </c>
      <c r="BE50" s="405">
        <f t="shared" si="16"/>
        <v>0</v>
      </c>
      <c r="BF50" s="405">
        <f t="shared" si="16"/>
        <v>0</v>
      </c>
      <c r="BG50" s="406" t="e">
        <f t="shared" si="17"/>
        <v>#DIV/0!</v>
      </c>
    </row>
    <row r="51" spans="1:59" s="299" customFormat="1" ht="42" customHeight="1">
      <c r="A51" s="457" t="s">
        <v>513</v>
      </c>
      <c r="B51" s="458" t="s">
        <v>265</v>
      </c>
      <c r="C51" s="459"/>
      <c r="D51" s="459"/>
      <c r="E51" s="451"/>
      <c r="F51" s="432" t="e">
        <f t="shared" si="18"/>
        <v>#DIV/0!</v>
      </c>
      <c r="G51" s="410">
        <f t="shared" si="0"/>
        <v>0</v>
      </c>
      <c r="H51" s="410">
        <f t="shared" si="19"/>
        <v>0</v>
      </c>
      <c r="I51" s="410">
        <f t="shared" si="2"/>
        <v>0</v>
      </c>
      <c r="J51" s="444" t="e">
        <f t="shared" si="20"/>
        <v>#DIV/0!</v>
      </c>
      <c r="K51" s="456"/>
      <c r="L51" s="456"/>
      <c r="M51" s="401" t="e">
        <f t="shared" si="3"/>
        <v>#DIV/0!</v>
      </c>
      <c r="N51" s="456"/>
      <c r="O51" s="456"/>
      <c r="P51" s="401" t="e">
        <f t="shared" si="4"/>
        <v>#DIV/0!</v>
      </c>
      <c r="Q51" s="456"/>
      <c r="R51" s="456"/>
      <c r="S51" s="401"/>
      <c r="T51" s="685">
        <f>T52+T53</f>
        <v>0</v>
      </c>
      <c r="U51" s="685">
        <f>U52+U53</f>
        <v>0</v>
      </c>
      <c r="V51" s="465" t="e">
        <f t="shared" si="5"/>
        <v>#DIV/0!</v>
      </c>
      <c r="W51" s="685">
        <f>W52+W53</f>
        <v>0</v>
      </c>
      <c r="X51" s="685">
        <f>X52+X53</f>
        <v>0</v>
      </c>
      <c r="Y51" s="465" t="e">
        <f t="shared" si="6"/>
        <v>#DIV/0!</v>
      </c>
      <c r="Z51" s="685">
        <f>Z52+Z53</f>
        <v>0</v>
      </c>
      <c r="AA51" s="685">
        <f>AA52+AA53</f>
        <v>0</v>
      </c>
      <c r="AB51" s="465" t="e">
        <f t="shared" si="7"/>
        <v>#DIV/0!</v>
      </c>
      <c r="AC51" s="685">
        <f>AC52+AC53</f>
        <v>0</v>
      </c>
      <c r="AD51" s="685">
        <f>AD52+AD53</f>
        <v>0</v>
      </c>
      <c r="AE51" s="401" t="e">
        <f t="shared" si="8"/>
        <v>#DIV/0!</v>
      </c>
      <c r="AF51" s="685">
        <f>AF52+AF53</f>
        <v>0</v>
      </c>
      <c r="AG51" s="685">
        <f>AG52+AG53</f>
        <v>0</v>
      </c>
      <c r="AH51" s="465" t="e">
        <f t="shared" si="9"/>
        <v>#DIV/0!</v>
      </c>
      <c r="AI51" s="685">
        <f>AI52+AI53</f>
        <v>0</v>
      </c>
      <c r="AJ51" s="685">
        <f>AJ52+AJ53</f>
        <v>0</v>
      </c>
      <c r="AK51" s="465" t="e">
        <f t="shared" si="10"/>
        <v>#DIV/0!</v>
      </c>
      <c r="AL51" s="686">
        <f>AL52+AL53</f>
        <v>0</v>
      </c>
      <c r="AM51" s="686">
        <f>AM52+AM53</f>
        <v>0</v>
      </c>
      <c r="AN51" s="465" t="e">
        <f t="shared" si="11"/>
        <v>#DIV/0!</v>
      </c>
      <c r="AO51" s="685">
        <f>AO52+AO53</f>
        <v>0</v>
      </c>
      <c r="AP51" s="685">
        <f>AP52+AP53</f>
        <v>0</v>
      </c>
      <c r="AQ51" s="465" t="e">
        <f t="shared" si="12"/>
        <v>#DIV/0!</v>
      </c>
      <c r="AR51" s="685">
        <f>AR52+AR53</f>
        <v>0</v>
      </c>
      <c r="AS51" s="685">
        <f>AS52+AS53</f>
        <v>0</v>
      </c>
      <c r="AT51" s="401" t="e">
        <f t="shared" si="13"/>
        <v>#DIV/0!</v>
      </c>
      <c r="AU51" s="403">
        <f t="shared" si="1"/>
        <v>0</v>
      </c>
      <c r="AV51" s="403">
        <f t="shared" si="1"/>
        <v>0</v>
      </c>
      <c r="AW51" s="403">
        <f t="shared" si="1"/>
        <v>0</v>
      </c>
      <c r="AX51" s="404" t="e">
        <f t="shared" si="14"/>
        <v>#DIV/0!</v>
      </c>
      <c r="BD51" s="405">
        <f t="shared" si="15"/>
        <v>0</v>
      </c>
      <c r="BE51" s="405">
        <f t="shared" si="16"/>
        <v>0</v>
      </c>
      <c r="BF51" s="405">
        <f t="shared" si="16"/>
        <v>0</v>
      </c>
      <c r="BG51" s="406" t="e">
        <f t="shared" si="17"/>
        <v>#DIV/0!</v>
      </c>
    </row>
    <row r="52" spans="1:59" s="299" customFormat="1" ht="59.25" customHeight="1">
      <c r="A52" s="462" t="s">
        <v>96</v>
      </c>
      <c r="B52" s="458"/>
      <c r="C52" s="459"/>
      <c r="D52" s="459"/>
      <c r="E52" s="459"/>
      <c r="F52" s="432" t="e">
        <f t="shared" si="18"/>
        <v>#DIV/0!</v>
      </c>
      <c r="G52" s="410">
        <f t="shared" si="0"/>
        <v>0</v>
      </c>
      <c r="H52" s="410">
        <f t="shared" si="19"/>
        <v>0</v>
      </c>
      <c r="I52" s="410">
        <f t="shared" si="2"/>
        <v>0</v>
      </c>
      <c r="J52" s="444" t="e">
        <f t="shared" si="20"/>
        <v>#DIV/0!</v>
      </c>
      <c r="K52" s="456"/>
      <c r="L52" s="456"/>
      <c r="M52" s="401" t="e">
        <f t="shared" si="3"/>
        <v>#DIV/0!</v>
      </c>
      <c r="N52" s="456"/>
      <c r="O52" s="456"/>
      <c r="P52" s="401" t="e">
        <f t="shared" si="4"/>
        <v>#DIV/0!</v>
      </c>
      <c r="Q52" s="456"/>
      <c r="R52" s="456"/>
      <c r="S52" s="401"/>
      <c r="T52" s="460"/>
      <c r="U52" s="460"/>
      <c r="V52" s="401" t="e">
        <f t="shared" si="5"/>
        <v>#DIV/0!</v>
      </c>
      <c r="W52" s="460"/>
      <c r="X52" s="460"/>
      <c r="Y52" s="401" t="e">
        <f t="shared" si="6"/>
        <v>#DIV/0!</v>
      </c>
      <c r="Z52" s="460"/>
      <c r="AA52" s="460"/>
      <c r="AB52" s="401" t="e">
        <f>AA52/Z52*100</f>
        <v>#DIV/0!</v>
      </c>
      <c r="AC52" s="460"/>
      <c r="AD52" s="460"/>
      <c r="AE52" s="401" t="e">
        <f t="shared" si="8"/>
        <v>#DIV/0!</v>
      </c>
      <c r="AF52" s="460"/>
      <c r="AG52" s="460"/>
      <c r="AH52" s="401" t="e">
        <f t="shared" si="9"/>
        <v>#DIV/0!</v>
      </c>
      <c r="AI52" s="460"/>
      <c r="AJ52" s="460"/>
      <c r="AK52" s="401" t="e">
        <f t="shared" si="10"/>
        <v>#DIV/0!</v>
      </c>
      <c r="AL52" s="461"/>
      <c r="AM52" s="461"/>
      <c r="AN52" s="401" t="e">
        <f t="shared" si="11"/>
        <v>#DIV/0!</v>
      </c>
      <c r="AO52" s="460"/>
      <c r="AP52" s="460"/>
      <c r="AQ52" s="401" t="e">
        <f t="shared" si="12"/>
        <v>#DIV/0!</v>
      </c>
      <c r="AR52" s="460"/>
      <c r="AS52" s="460"/>
      <c r="AT52" s="401" t="e">
        <f t="shared" si="13"/>
        <v>#DIV/0!</v>
      </c>
      <c r="AU52" s="403">
        <f t="shared" si="1"/>
        <v>0</v>
      </c>
      <c r="AV52" s="403">
        <f t="shared" si="1"/>
        <v>0</v>
      </c>
      <c r="AW52" s="403">
        <f t="shared" si="1"/>
        <v>0</v>
      </c>
      <c r="AX52" s="404" t="e">
        <f t="shared" si="14"/>
        <v>#DIV/0!</v>
      </c>
      <c r="BD52" s="405">
        <f t="shared" si="15"/>
        <v>0</v>
      </c>
      <c r="BE52" s="405">
        <f t="shared" si="16"/>
        <v>0</v>
      </c>
      <c r="BF52" s="405">
        <f t="shared" si="16"/>
        <v>0</v>
      </c>
      <c r="BG52" s="406" t="e">
        <f t="shared" si="17"/>
        <v>#DIV/0!</v>
      </c>
    </row>
    <row r="53" spans="1:59" s="299" customFormat="1" ht="59.25" customHeight="1">
      <c r="A53" s="462" t="s">
        <v>559</v>
      </c>
      <c r="B53" s="458"/>
      <c r="C53" s="459"/>
      <c r="D53" s="459"/>
      <c r="E53" s="459"/>
      <c r="F53" s="432" t="e">
        <f t="shared" si="18"/>
        <v>#DIV/0!</v>
      </c>
      <c r="G53" s="410">
        <f t="shared" si="0"/>
        <v>0</v>
      </c>
      <c r="H53" s="410">
        <f t="shared" si="19"/>
        <v>0</v>
      </c>
      <c r="I53" s="410">
        <f t="shared" si="2"/>
        <v>0</v>
      </c>
      <c r="J53" s="444" t="e">
        <f t="shared" si="20"/>
        <v>#DIV/0!</v>
      </c>
      <c r="K53" s="456"/>
      <c r="L53" s="456"/>
      <c r="M53" s="401" t="e">
        <f t="shared" si="3"/>
        <v>#DIV/0!</v>
      </c>
      <c r="N53" s="456"/>
      <c r="O53" s="456"/>
      <c r="P53" s="401" t="e">
        <f t="shared" si="4"/>
        <v>#DIV/0!</v>
      </c>
      <c r="Q53" s="456"/>
      <c r="R53" s="456"/>
      <c r="S53" s="401"/>
      <c r="T53" s="463"/>
      <c r="U53" s="463"/>
      <c r="V53" s="401" t="e">
        <f t="shared" si="5"/>
        <v>#DIV/0!</v>
      </c>
      <c r="W53" s="463"/>
      <c r="X53" s="463"/>
      <c r="Y53" s="401" t="e">
        <f t="shared" si="6"/>
        <v>#DIV/0!</v>
      </c>
      <c r="Z53" s="463"/>
      <c r="AA53" s="463"/>
      <c r="AB53" s="401" t="e">
        <f>AA53/Z53*100</f>
        <v>#DIV/0!</v>
      </c>
      <c r="AC53" s="460"/>
      <c r="AD53" s="460"/>
      <c r="AE53" s="401" t="e">
        <f t="shared" si="8"/>
        <v>#DIV/0!</v>
      </c>
      <c r="AF53" s="460"/>
      <c r="AG53" s="460"/>
      <c r="AH53" s="401" t="e">
        <f t="shared" si="9"/>
        <v>#DIV/0!</v>
      </c>
      <c r="AI53" s="463"/>
      <c r="AJ53" s="463"/>
      <c r="AK53" s="401" t="e">
        <f t="shared" si="10"/>
        <v>#DIV/0!</v>
      </c>
      <c r="AL53" s="684"/>
      <c r="AM53" s="684"/>
      <c r="AN53" s="401" t="e">
        <f t="shared" si="11"/>
        <v>#DIV/0!</v>
      </c>
      <c r="AO53" s="460"/>
      <c r="AP53" s="460"/>
      <c r="AQ53" s="401" t="e">
        <f t="shared" si="12"/>
        <v>#DIV/0!</v>
      </c>
      <c r="AR53" s="463"/>
      <c r="AS53" s="463"/>
      <c r="AT53" s="401" t="e">
        <f t="shared" si="13"/>
        <v>#DIV/0!</v>
      </c>
      <c r="AU53" s="403">
        <f t="shared" si="1"/>
        <v>0</v>
      </c>
      <c r="AV53" s="403">
        <f t="shared" si="1"/>
        <v>0</v>
      </c>
      <c r="AW53" s="403">
        <f t="shared" si="1"/>
        <v>0</v>
      </c>
      <c r="AX53" s="404" t="e">
        <f t="shared" si="14"/>
        <v>#DIV/0!</v>
      </c>
      <c r="BD53" s="405"/>
      <c r="BE53" s="405"/>
      <c r="BF53" s="405"/>
      <c r="BG53" s="406"/>
    </row>
    <row r="54" spans="1:59" s="299" customFormat="1" ht="36.75" customHeight="1">
      <c r="A54" s="457" t="s">
        <v>514</v>
      </c>
      <c r="B54" s="458" t="s">
        <v>266</v>
      </c>
      <c r="C54" s="459"/>
      <c r="D54" s="459"/>
      <c r="E54" s="459"/>
      <c r="F54" s="432" t="e">
        <f t="shared" si="18"/>
        <v>#DIV/0!</v>
      </c>
      <c r="G54" s="410">
        <f t="shared" si="0"/>
        <v>37923.6</v>
      </c>
      <c r="H54" s="410">
        <f t="shared" si="19"/>
        <v>37923.6</v>
      </c>
      <c r="I54" s="410">
        <f t="shared" si="2"/>
        <v>37923.6</v>
      </c>
      <c r="J54" s="444">
        <f t="shared" si="20"/>
        <v>100</v>
      </c>
      <c r="K54" s="687">
        <f>K55+K56</f>
        <v>0</v>
      </c>
      <c r="L54" s="687">
        <f>L55+L56</f>
        <v>0</v>
      </c>
      <c r="M54" s="465" t="e">
        <f t="shared" si="3"/>
        <v>#DIV/0!</v>
      </c>
      <c r="N54" s="685">
        <f>N55+N56</f>
        <v>0</v>
      </c>
      <c r="O54" s="685">
        <f>O55+O56</f>
        <v>0</v>
      </c>
      <c r="P54" s="465" t="e">
        <f t="shared" si="4"/>
        <v>#DIV/0!</v>
      </c>
      <c r="Q54" s="685">
        <f>Q55+Q56</f>
        <v>37923.6</v>
      </c>
      <c r="R54" s="685">
        <f>R55+R56</f>
        <v>37923.6</v>
      </c>
      <c r="S54" s="401">
        <f>R54/Q54*100</f>
        <v>100</v>
      </c>
      <c r="T54" s="456"/>
      <c r="U54" s="456"/>
      <c r="V54" s="401" t="e">
        <f t="shared" si="5"/>
        <v>#DIV/0!</v>
      </c>
      <c r="W54" s="456"/>
      <c r="X54" s="456"/>
      <c r="Y54" s="401" t="e">
        <f t="shared" si="6"/>
        <v>#DIV/0!</v>
      </c>
      <c r="Z54" s="456"/>
      <c r="AA54" s="456"/>
      <c r="AB54" s="401" t="e">
        <f t="shared" si="7"/>
        <v>#DIV/0!</v>
      </c>
      <c r="AC54" s="464"/>
      <c r="AD54" s="464"/>
      <c r="AE54" s="465" t="e">
        <f t="shared" si="8"/>
        <v>#DIV/0!</v>
      </c>
      <c r="AF54" s="464"/>
      <c r="AG54" s="464"/>
      <c r="AH54" s="465" t="e">
        <f t="shared" si="9"/>
        <v>#DIV/0!</v>
      </c>
      <c r="AI54" s="456"/>
      <c r="AJ54" s="456"/>
      <c r="AK54" s="465" t="e">
        <f t="shared" si="10"/>
        <v>#DIV/0!</v>
      </c>
      <c r="AL54" s="466"/>
      <c r="AM54" s="466"/>
      <c r="AN54" s="465" t="e">
        <f t="shared" si="11"/>
        <v>#DIV/0!</v>
      </c>
      <c r="AO54" s="464"/>
      <c r="AP54" s="464"/>
      <c r="AQ54" s="401" t="e">
        <f t="shared" si="12"/>
        <v>#DIV/0!</v>
      </c>
      <c r="AR54" s="456"/>
      <c r="AS54" s="456"/>
      <c r="AT54" s="401" t="e">
        <f t="shared" si="13"/>
        <v>#DIV/0!</v>
      </c>
      <c r="AU54" s="403">
        <f t="shared" si="1"/>
        <v>37923.6</v>
      </c>
      <c r="AV54" s="403">
        <f t="shared" si="1"/>
        <v>37923.6</v>
      </c>
      <c r="AW54" s="403">
        <f t="shared" si="1"/>
        <v>37923.6</v>
      </c>
      <c r="AX54" s="404">
        <f t="shared" si="14"/>
        <v>100</v>
      </c>
      <c r="BD54" s="405">
        <f t="shared" si="15"/>
        <v>37923.6</v>
      </c>
      <c r="BE54" s="405">
        <f t="shared" si="16"/>
        <v>37923.6</v>
      </c>
      <c r="BF54" s="405">
        <f t="shared" si="16"/>
        <v>37923.6</v>
      </c>
      <c r="BG54" s="406">
        <f t="shared" si="17"/>
        <v>100</v>
      </c>
    </row>
    <row r="55" spans="1:59" ht="54" customHeight="1">
      <c r="A55" s="462" t="s">
        <v>96</v>
      </c>
      <c r="B55" s="458"/>
      <c r="C55" s="451"/>
      <c r="D55" s="451"/>
      <c r="E55" s="451"/>
      <c r="F55" s="432" t="e">
        <f t="shared" si="18"/>
        <v>#DIV/0!</v>
      </c>
      <c r="G55" s="410">
        <f t="shared" si="0"/>
        <v>37923.6</v>
      </c>
      <c r="H55" s="410">
        <f>G55</f>
        <v>37923.6</v>
      </c>
      <c r="I55" s="410">
        <f t="shared" si="2"/>
        <v>37923.6</v>
      </c>
      <c r="J55" s="444">
        <f>I55/H55*100</f>
        <v>100</v>
      </c>
      <c r="K55" s="467"/>
      <c r="L55" s="468"/>
      <c r="M55" s="401" t="e">
        <f t="shared" si="3"/>
        <v>#DIV/0!</v>
      </c>
      <c r="N55" s="468"/>
      <c r="O55" s="468"/>
      <c r="P55" s="401" t="e">
        <f t="shared" si="4"/>
        <v>#DIV/0!</v>
      </c>
      <c r="Q55" s="460">
        <v>37923.6</v>
      </c>
      <c r="R55" s="460">
        <v>37923.6</v>
      </c>
      <c r="S55" s="401">
        <f>R55/Q55*100</f>
        <v>100</v>
      </c>
      <c r="T55" s="456"/>
      <c r="U55" s="456"/>
      <c r="V55" s="401" t="e">
        <f t="shared" si="5"/>
        <v>#DIV/0!</v>
      </c>
      <c r="W55" s="456"/>
      <c r="X55" s="456"/>
      <c r="Y55" s="401" t="e">
        <f t="shared" si="6"/>
        <v>#DIV/0!</v>
      </c>
      <c r="Z55" s="456"/>
      <c r="AA55" s="456"/>
      <c r="AB55" s="401" t="e">
        <f t="shared" si="7"/>
        <v>#DIV/0!</v>
      </c>
      <c r="AC55" s="453"/>
      <c r="AD55" s="453"/>
      <c r="AE55" s="465" t="e">
        <f t="shared" si="8"/>
        <v>#DIV/0!</v>
      </c>
      <c r="AF55" s="453"/>
      <c r="AG55" s="453"/>
      <c r="AH55" s="465" t="e">
        <f t="shared" si="9"/>
        <v>#DIV/0!</v>
      </c>
      <c r="AI55" s="456"/>
      <c r="AJ55" s="456"/>
      <c r="AK55" s="465" t="e">
        <f t="shared" si="10"/>
        <v>#DIV/0!</v>
      </c>
      <c r="AL55" s="466"/>
      <c r="AM55" s="466"/>
      <c r="AN55" s="465" t="e">
        <f t="shared" si="11"/>
        <v>#DIV/0!</v>
      </c>
      <c r="AO55" s="453"/>
      <c r="AP55" s="453"/>
      <c r="AQ55" s="401" t="e">
        <f t="shared" si="12"/>
        <v>#DIV/0!</v>
      </c>
      <c r="AR55" s="456"/>
      <c r="AS55" s="456"/>
      <c r="AT55" s="401" t="e">
        <f t="shared" si="13"/>
        <v>#DIV/0!</v>
      </c>
      <c r="AU55" s="403">
        <f t="shared" si="1"/>
        <v>37923.6</v>
      </c>
      <c r="AV55" s="403">
        <f>D55+H55</f>
        <v>37923.6</v>
      </c>
      <c r="AW55" s="403">
        <f t="shared" si="1"/>
        <v>37923.6</v>
      </c>
      <c r="AX55" s="404">
        <f t="shared" si="14"/>
        <v>100</v>
      </c>
      <c r="BD55" s="405">
        <f t="shared" si="15"/>
        <v>37923.6</v>
      </c>
      <c r="BE55" s="405">
        <f t="shared" si="16"/>
        <v>37923.6</v>
      </c>
      <c r="BF55" s="405">
        <f t="shared" si="16"/>
        <v>37923.6</v>
      </c>
      <c r="BG55" s="406">
        <f t="shared" si="17"/>
        <v>100</v>
      </c>
    </row>
    <row r="56" spans="1:59" ht="54" customHeight="1">
      <c r="A56" s="462" t="s">
        <v>559</v>
      </c>
      <c r="B56" s="458"/>
      <c r="C56" s="451"/>
      <c r="D56" s="451"/>
      <c r="E56" s="451"/>
      <c r="F56" s="432" t="e">
        <f t="shared" si="18"/>
        <v>#DIV/0!</v>
      </c>
      <c r="G56" s="410">
        <f t="shared" si="0"/>
        <v>0</v>
      </c>
      <c r="H56" s="410">
        <f>G56</f>
        <v>0</v>
      </c>
      <c r="I56" s="410">
        <f t="shared" si="2"/>
        <v>0</v>
      </c>
      <c r="J56" s="444" t="e">
        <f>I56/H56*100</f>
        <v>#DIV/0!</v>
      </c>
      <c r="K56" s="467"/>
      <c r="L56" s="467"/>
      <c r="M56" s="401" t="e">
        <f t="shared" si="3"/>
        <v>#DIV/0!</v>
      </c>
      <c r="N56" s="467"/>
      <c r="O56" s="467"/>
      <c r="P56" s="401" t="e">
        <f t="shared" si="4"/>
        <v>#DIV/0!</v>
      </c>
      <c r="Q56" s="463"/>
      <c r="R56" s="463"/>
      <c r="S56" s="401"/>
      <c r="T56" s="456"/>
      <c r="U56" s="456"/>
      <c r="V56" s="401"/>
      <c r="W56" s="456"/>
      <c r="X56" s="456"/>
      <c r="Y56" s="401"/>
      <c r="Z56" s="456"/>
      <c r="AA56" s="456"/>
      <c r="AB56" s="401"/>
      <c r="AC56" s="453"/>
      <c r="AD56" s="453"/>
      <c r="AE56" s="465"/>
      <c r="AF56" s="453"/>
      <c r="AG56" s="453"/>
      <c r="AH56" s="465"/>
      <c r="AI56" s="456"/>
      <c r="AJ56" s="456"/>
      <c r="AK56" s="465"/>
      <c r="AL56" s="466"/>
      <c r="AM56" s="466"/>
      <c r="AN56" s="465"/>
      <c r="AO56" s="453"/>
      <c r="AP56" s="453"/>
      <c r="AQ56" s="401"/>
      <c r="AR56" s="456"/>
      <c r="AS56" s="456"/>
      <c r="AT56" s="401" t="e">
        <f t="shared" si="13"/>
        <v>#DIV/0!</v>
      </c>
      <c r="AU56" s="403">
        <f t="shared" si="1"/>
        <v>0</v>
      </c>
      <c r="AV56" s="403">
        <f>D56+H56</f>
        <v>0</v>
      </c>
      <c r="AW56" s="403">
        <f t="shared" si="1"/>
        <v>0</v>
      </c>
      <c r="AX56" s="404" t="e">
        <f t="shared" si="14"/>
        <v>#DIV/0!</v>
      </c>
      <c r="BD56" s="405"/>
      <c r="BE56" s="405"/>
      <c r="BF56" s="405"/>
      <c r="BG56" s="406"/>
    </row>
    <row r="57" spans="1:59" s="296" customFormat="1" ht="62.25" customHeight="1">
      <c r="A57" s="469" t="s">
        <v>521</v>
      </c>
      <c r="B57" s="450" t="s">
        <v>395</v>
      </c>
      <c r="C57" s="451">
        <f>C58+C59+C60</f>
        <v>0</v>
      </c>
      <c r="D57" s="451">
        <f>D58+D59+D60</f>
        <v>0</v>
      </c>
      <c r="E57" s="451">
        <f>E58+E59+E60</f>
        <v>0</v>
      </c>
      <c r="F57" s="432" t="e">
        <f aca="true" t="shared" si="21" ref="F57:F63">E57/D57*100</f>
        <v>#DIV/0!</v>
      </c>
      <c r="G57" s="410">
        <f t="shared" si="0"/>
        <v>184.9</v>
      </c>
      <c r="H57" s="410">
        <f>H58+H59+H60</f>
        <v>184.9</v>
      </c>
      <c r="I57" s="410">
        <f t="shared" si="2"/>
        <v>184.9</v>
      </c>
      <c r="J57" s="444">
        <f t="shared" si="20"/>
        <v>100</v>
      </c>
      <c r="K57" s="452">
        <f>K58+K59+K60</f>
        <v>0</v>
      </c>
      <c r="L57" s="452">
        <f>L58+L59+L60</f>
        <v>0</v>
      </c>
      <c r="M57" s="401" t="e">
        <f t="shared" si="3"/>
        <v>#DIV/0!</v>
      </c>
      <c r="N57" s="452">
        <f>N58+N59+N60</f>
        <v>0</v>
      </c>
      <c r="O57" s="452">
        <f>O58+O59+O60</f>
        <v>0</v>
      </c>
      <c r="P57" s="401" t="e">
        <f t="shared" si="4"/>
        <v>#DIV/0!</v>
      </c>
      <c r="Q57" s="452">
        <f>Q58+Q59+Q60</f>
        <v>184.9</v>
      </c>
      <c r="R57" s="452">
        <f>R58+R59+R60</f>
        <v>184.9</v>
      </c>
      <c r="S57" s="401">
        <f>R57/Q57*100</f>
        <v>100</v>
      </c>
      <c r="T57" s="453">
        <f>T58+T59+T60</f>
        <v>0</v>
      </c>
      <c r="U57" s="453">
        <f>U58+U59+U60</f>
        <v>0</v>
      </c>
      <c r="V57" s="401" t="e">
        <f t="shared" si="5"/>
        <v>#DIV/0!</v>
      </c>
      <c r="W57" s="453">
        <f>W58+W59+W60</f>
        <v>0</v>
      </c>
      <c r="X57" s="453">
        <f>X58+X59+X60</f>
        <v>0</v>
      </c>
      <c r="Y57" s="401" t="e">
        <f t="shared" si="6"/>
        <v>#DIV/0!</v>
      </c>
      <c r="Z57" s="453">
        <f>Z58+Z59+Z60</f>
        <v>0</v>
      </c>
      <c r="AA57" s="453">
        <f>AA58+AA59+AA60</f>
        <v>0</v>
      </c>
      <c r="AB57" s="401" t="e">
        <f t="shared" si="7"/>
        <v>#DIV/0!</v>
      </c>
      <c r="AC57" s="453">
        <f>AC58+AC59+AC60</f>
        <v>0</v>
      </c>
      <c r="AD57" s="453">
        <f>AD58+AD59+AD60</f>
        <v>0</v>
      </c>
      <c r="AE57" s="401" t="e">
        <f t="shared" si="8"/>
        <v>#DIV/0!</v>
      </c>
      <c r="AF57" s="453">
        <f>AF58+AF59+AF60</f>
        <v>0</v>
      </c>
      <c r="AG57" s="453">
        <f>AG58+AG59+AG60</f>
        <v>0</v>
      </c>
      <c r="AH57" s="401" t="e">
        <f t="shared" si="9"/>
        <v>#DIV/0!</v>
      </c>
      <c r="AI57" s="453">
        <f>AI58+AI59+AI60</f>
        <v>0</v>
      </c>
      <c r="AJ57" s="453">
        <f>AJ58+AJ59+AJ60</f>
        <v>0</v>
      </c>
      <c r="AK57" s="401" t="e">
        <f t="shared" si="10"/>
        <v>#DIV/0!</v>
      </c>
      <c r="AL57" s="454">
        <f>AL58+AL59+AL60</f>
        <v>0</v>
      </c>
      <c r="AM57" s="454">
        <f>AM58+AM59+AM60</f>
        <v>0</v>
      </c>
      <c r="AN57" s="401" t="e">
        <f t="shared" si="11"/>
        <v>#DIV/0!</v>
      </c>
      <c r="AO57" s="453">
        <f>AO58+AO59+AO60</f>
        <v>0</v>
      </c>
      <c r="AP57" s="453">
        <f>AP58+AP59+AP60</f>
        <v>0</v>
      </c>
      <c r="AQ57" s="401" t="e">
        <f t="shared" si="12"/>
        <v>#DIV/0!</v>
      </c>
      <c r="AR57" s="453">
        <f>AR58+AR59+AR60</f>
        <v>0</v>
      </c>
      <c r="AS57" s="453">
        <f>AS58+AS59+AS60</f>
        <v>0</v>
      </c>
      <c r="AT57" s="401" t="e">
        <f t="shared" si="13"/>
        <v>#DIV/0!</v>
      </c>
      <c r="AU57" s="403">
        <f t="shared" si="1"/>
        <v>184.9</v>
      </c>
      <c r="AV57" s="403">
        <f t="shared" si="1"/>
        <v>184.9</v>
      </c>
      <c r="AW57" s="403">
        <f t="shared" si="1"/>
        <v>184.9</v>
      </c>
      <c r="AX57" s="404">
        <f t="shared" si="14"/>
        <v>100</v>
      </c>
      <c r="BD57" s="405">
        <f aca="true" t="shared" si="22" ref="BD57:BD63">BE57</f>
        <v>184.9</v>
      </c>
      <c r="BE57" s="405">
        <f aca="true" t="shared" si="23" ref="BE57:BF63">AR57+AO57+AL57+AI57+AF57+AC57+Z57+W57+T57+Q57+N57+K57</f>
        <v>184.9</v>
      </c>
      <c r="BF57" s="405">
        <f t="shared" si="23"/>
        <v>184.9</v>
      </c>
      <c r="BG57" s="406">
        <f aca="true" t="shared" si="24" ref="BG57:BG63">BF57/BE57*100</f>
        <v>100</v>
      </c>
    </row>
    <row r="58" spans="1:59" s="296" customFormat="1" ht="81" customHeight="1">
      <c r="A58" s="469" t="s">
        <v>522</v>
      </c>
      <c r="B58" s="450" t="s">
        <v>396</v>
      </c>
      <c r="C58" s="455"/>
      <c r="D58" s="451"/>
      <c r="E58" s="451"/>
      <c r="F58" s="432" t="e">
        <f t="shared" si="21"/>
        <v>#DIV/0!</v>
      </c>
      <c r="G58" s="410">
        <f t="shared" si="0"/>
        <v>0</v>
      </c>
      <c r="H58" s="410">
        <f t="shared" si="19"/>
        <v>0</v>
      </c>
      <c r="I58" s="410">
        <f t="shared" si="2"/>
        <v>0</v>
      </c>
      <c r="J58" s="444" t="e">
        <f t="shared" si="20"/>
        <v>#DIV/0!</v>
      </c>
      <c r="K58" s="456"/>
      <c r="L58" s="456"/>
      <c r="M58" s="401" t="e">
        <f t="shared" si="3"/>
        <v>#DIV/0!</v>
      </c>
      <c r="N58" s="456"/>
      <c r="O58" s="456"/>
      <c r="P58" s="401" t="e">
        <f t="shared" si="4"/>
        <v>#DIV/0!</v>
      </c>
      <c r="Q58" s="456"/>
      <c r="R58" s="456"/>
      <c r="S58" s="401"/>
      <c r="T58" s="456"/>
      <c r="U58" s="456"/>
      <c r="V58" s="401" t="e">
        <f t="shared" si="5"/>
        <v>#DIV/0!</v>
      </c>
      <c r="W58" s="456"/>
      <c r="X58" s="456"/>
      <c r="Y58" s="401" t="e">
        <f t="shared" si="6"/>
        <v>#DIV/0!</v>
      </c>
      <c r="Z58" s="456"/>
      <c r="AA58" s="456"/>
      <c r="AB58" s="401" t="e">
        <f t="shared" si="7"/>
        <v>#DIV/0!</v>
      </c>
      <c r="AC58" s="456"/>
      <c r="AD58" s="456"/>
      <c r="AE58" s="401" t="e">
        <f t="shared" si="8"/>
        <v>#DIV/0!</v>
      </c>
      <c r="AF58" s="456"/>
      <c r="AG58" s="456"/>
      <c r="AH58" s="401" t="e">
        <f t="shared" si="9"/>
        <v>#DIV/0!</v>
      </c>
      <c r="AI58" s="456"/>
      <c r="AJ58" s="456"/>
      <c r="AK58" s="401" t="e">
        <f t="shared" si="10"/>
        <v>#DIV/0!</v>
      </c>
      <c r="AL58" s="466"/>
      <c r="AM58" s="466"/>
      <c r="AN58" s="401" t="e">
        <f t="shared" si="11"/>
        <v>#DIV/0!</v>
      </c>
      <c r="AO58" s="456"/>
      <c r="AP58" s="456"/>
      <c r="AQ58" s="401" t="e">
        <f t="shared" si="12"/>
        <v>#DIV/0!</v>
      </c>
      <c r="AR58" s="456"/>
      <c r="AS58" s="456"/>
      <c r="AT58" s="401" t="e">
        <f t="shared" si="13"/>
        <v>#DIV/0!</v>
      </c>
      <c r="AU58" s="403">
        <f t="shared" si="1"/>
        <v>0</v>
      </c>
      <c r="AV58" s="403">
        <f t="shared" si="1"/>
        <v>0</v>
      </c>
      <c r="AW58" s="403">
        <f t="shared" si="1"/>
        <v>0</v>
      </c>
      <c r="AX58" s="404" t="e">
        <f t="shared" si="14"/>
        <v>#DIV/0!</v>
      </c>
      <c r="BD58" s="405">
        <f t="shared" si="22"/>
        <v>0</v>
      </c>
      <c r="BE58" s="405">
        <f t="shared" si="23"/>
        <v>0</v>
      </c>
      <c r="BF58" s="405">
        <f t="shared" si="23"/>
        <v>0</v>
      </c>
      <c r="BG58" s="406" t="e">
        <f t="shared" si="24"/>
        <v>#DIV/0!</v>
      </c>
    </row>
    <row r="59" spans="1:59" s="299" customFormat="1" ht="67.5" customHeight="1">
      <c r="A59" s="457" t="s">
        <v>562</v>
      </c>
      <c r="B59" s="458" t="s">
        <v>560</v>
      </c>
      <c r="C59" s="459"/>
      <c r="D59" s="459"/>
      <c r="E59" s="451"/>
      <c r="F59" s="432" t="e">
        <f t="shared" si="21"/>
        <v>#DIV/0!</v>
      </c>
      <c r="G59" s="410">
        <f>K59+N59+Q59+T59+W59+Z59+AC59+AF59+AI59+AL59+AO59+AR59</f>
        <v>0</v>
      </c>
      <c r="H59" s="410">
        <f>G59</f>
        <v>0</v>
      </c>
      <c r="I59" s="410">
        <f>L59+O59+R59+U59+X59+AA59+AD59+AG59+AJ59+AM59+AP59+AS59</f>
        <v>0</v>
      </c>
      <c r="J59" s="444" t="e">
        <f>I59/H59*100</f>
        <v>#DIV/0!</v>
      </c>
      <c r="K59" s="456"/>
      <c r="L59" s="456"/>
      <c r="M59" s="401" t="e">
        <f>L59/K59*100</f>
        <v>#DIV/0!</v>
      </c>
      <c r="N59" s="456"/>
      <c r="O59" s="456"/>
      <c r="P59" s="401" t="e">
        <f>O59/N59*100</f>
        <v>#DIV/0!</v>
      </c>
      <c r="Q59" s="456"/>
      <c r="R59" s="456"/>
      <c r="S59" s="401"/>
      <c r="T59" s="467"/>
      <c r="U59" s="467"/>
      <c r="V59" s="465" t="e">
        <f>U59/T59*100</f>
        <v>#DIV/0!</v>
      </c>
      <c r="W59" s="467"/>
      <c r="X59" s="467"/>
      <c r="Y59" s="465" t="e">
        <f>X59/W59*100</f>
        <v>#DIV/0!</v>
      </c>
      <c r="Z59" s="467"/>
      <c r="AA59" s="467"/>
      <c r="AB59" s="465" t="e">
        <f>AA59/Z59*100</f>
        <v>#DIV/0!</v>
      </c>
      <c r="AC59" s="467"/>
      <c r="AD59" s="467"/>
      <c r="AE59" s="401" t="e">
        <f>AD59/AC59*100</f>
        <v>#DIV/0!</v>
      </c>
      <c r="AF59" s="467"/>
      <c r="AG59" s="467"/>
      <c r="AH59" s="465" t="e">
        <f>AG59/AF59*100</f>
        <v>#DIV/0!</v>
      </c>
      <c r="AI59" s="467"/>
      <c r="AJ59" s="467"/>
      <c r="AK59" s="465" t="e">
        <f>AJ59/AI59*100</f>
        <v>#DIV/0!</v>
      </c>
      <c r="AL59" s="467"/>
      <c r="AM59" s="467"/>
      <c r="AN59" s="465" t="e">
        <f>AM59/AL59*100</f>
        <v>#DIV/0!</v>
      </c>
      <c r="AO59" s="467"/>
      <c r="AP59" s="467"/>
      <c r="AQ59" s="465" t="e">
        <f>AP59/AO59*100</f>
        <v>#DIV/0!</v>
      </c>
      <c r="AR59" s="467"/>
      <c r="AS59" s="467"/>
      <c r="AT59" s="401" t="e">
        <f>AS59/AR59*100</f>
        <v>#DIV/0!</v>
      </c>
      <c r="AU59" s="403">
        <f aca="true" t="shared" si="25" ref="AU59:AW63">C59+G59</f>
        <v>0</v>
      </c>
      <c r="AV59" s="403">
        <f t="shared" si="25"/>
        <v>0</v>
      </c>
      <c r="AW59" s="403">
        <f t="shared" si="25"/>
        <v>0</v>
      </c>
      <c r="AX59" s="404" t="e">
        <f t="shared" si="14"/>
        <v>#DIV/0!</v>
      </c>
      <c r="BD59" s="405">
        <f t="shared" si="22"/>
        <v>0</v>
      </c>
      <c r="BE59" s="405">
        <f t="shared" si="23"/>
        <v>0</v>
      </c>
      <c r="BF59" s="405">
        <f t="shared" si="23"/>
        <v>0</v>
      </c>
      <c r="BG59" s="406" t="e">
        <f t="shared" si="24"/>
        <v>#DIV/0!</v>
      </c>
    </row>
    <row r="60" spans="1:59" s="299" customFormat="1" ht="73.5" customHeight="1">
      <c r="A60" s="457" t="s">
        <v>563</v>
      </c>
      <c r="B60" s="458" t="s">
        <v>561</v>
      </c>
      <c r="C60" s="459"/>
      <c r="D60" s="459"/>
      <c r="E60" s="459"/>
      <c r="F60" s="432" t="e">
        <f t="shared" si="21"/>
        <v>#DIV/0!</v>
      </c>
      <c r="G60" s="410">
        <f>K60+N60+Q60+T60+W60+Z60+AC60+AF60+AI60+AL60+AO60+AR60</f>
        <v>184.9</v>
      </c>
      <c r="H60" s="410">
        <f>G60</f>
        <v>184.9</v>
      </c>
      <c r="I60" s="410">
        <f>L60+O60+R60+U60+X60+AA60+AD60+AG60+AJ60+AM60+AP60+AS60</f>
        <v>184.9</v>
      </c>
      <c r="J60" s="444">
        <f>I60/H60*100</f>
        <v>100</v>
      </c>
      <c r="K60" s="467"/>
      <c r="L60" s="467"/>
      <c r="M60" s="465" t="e">
        <f>L60/K60*100</f>
        <v>#DIV/0!</v>
      </c>
      <c r="N60" s="467"/>
      <c r="O60" s="467"/>
      <c r="P60" s="465" t="e">
        <f>O60/N60*100</f>
        <v>#DIV/0!</v>
      </c>
      <c r="Q60" s="467">
        <v>184.9</v>
      </c>
      <c r="R60" s="467">
        <v>184.9</v>
      </c>
      <c r="S60" s="401">
        <f>R60/Q60*100</f>
        <v>100</v>
      </c>
      <c r="T60" s="456"/>
      <c r="U60" s="456"/>
      <c r="V60" s="401" t="e">
        <f>U60/T60*100</f>
        <v>#DIV/0!</v>
      </c>
      <c r="W60" s="456"/>
      <c r="X60" s="456"/>
      <c r="Y60" s="401" t="e">
        <f>X60/W60*100</f>
        <v>#DIV/0!</v>
      </c>
      <c r="Z60" s="456"/>
      <c r="AA60" s="456"/>
      <c r="AB60" s="401" t="e">
        <f>AA60/Z60*100</f>
        <v>#DIV/0!</v>
      </c>
      <c r="AC60" s="464"/>
      <c r="AD60" s="464"/>
      <c r="AE60" s="465" t="e">
        <f>AD60/AC60*100</f>
        <v>#DIV/0!</v>
      </c>
      <c r="AF60" s="464"/>
      <c r="AG60" s="464"/>
      <c r="AH60" s="465" t="e">
        <f>AG60/AF60*100</f>
        <v>#DIV/0!</v>
      </c>
      <c r="AI60" s="456"/>
      <c r="AJ60" s="456"/>
      <c r="AK60" s="465" t="e">
        <f>AJ60/AI60*100</f>
        <v>#DIV/0!</v>
      </c>
      <c r="AL60" s="466"/>
      <c r="AM60" s="466"/>
      <c r="AN60" s="465" t="e">
        <f>AM60/AL60*100</f>
        <v>#DIV/0!</v>
      </c>
      <c r="AO60" s="464"/>
      <c r="AP60" s="464"/>
      <c r="AQ60" s="401" t="e">
        <f>AP60/AO60*100</f>
        <v>#DIV/0!</v>
      </c>
      <c r="AR60" s="456"/>
      <c r="AS60" s="456"/>
      <c r="AT60" s="401" t="e">
        <f>AS60/AR60*100</f>
        <v>#DIV/0!</v>
      </c>
      <c r="AU60" s="403">
        <f t="shared" si="25"/>
        <v>184.9</v>
      </c>
      <c r="AV60" s="403">
        <f t="shared" si="25"/>
        <v>184.9</v>
      </c>
      <c r="AW60" s="403">
        <f t="shared" si="25"/>
        <v>184.9</v>
      </c>
      <c r="AX60" s="404">
        <f t="shared" si="14"/>
        <v>100</v>
      </c>
      <c r="BD60" s="405">
        <f t="shared" si="22"/>
        <v>184.9</v>
      </c>
      <c r="BE60" s="405">
        <f t="shared" si="23"/>
        <v>184.9</v>
      </c>
      <c r="BF60" s="405">
        <f t="shared" si="23"/>
        <v>184.9</v>
      </c>
      <c r="BG60" s="406">
        <f t="shared" si="24"/>
        <v>100</v>
      </c>
    </row>
    <row r="61" spans="1:59" s="296" customFormat="1" ht="35.25" customHeight="1">
      <c r="A61" s="469" t="s">
        <v>564</v>
      </c>
      <c r="B61" s="450" t="s">
        <v>567</v>
      </c>
      <c r="C61" s="451">
        <f>C62+C63</f>
        <v>0</v>
      </c>
      <c r="D61" s="451">
        <f>D62+D63</f>
        <v>0</v>
      </c>
      <c r="E61" s="451">
        <f>E62+E63</f>
        <v>0</v>
      </c>
      <c r="F61" s="432" t="e">
        <f t="shared" si="21"/>
        <v>#DIV/0!</v>
      </c>
      <c r="G61" s="410">
        <f>K61+N61+Q61+T61+W61+Z61+AC61+AF61+AI61+AL61+AO61+AR61</f>
        <v>531.2</v>
      </c>
      <c r="H61" s="410">
        <f>H62+H63</f>
        <v>531.2</v>
      </c>
      <c r="I61" s="410">
        <f>L61+O61+R61+U61+X61+AA61+AD61+AG61+AJ61+AM61+AP61+AS61</f>
        <v>531.2</v>
      </c>
      <c r="J61" s="444">
        <f>I61/H61*100</f>
        <v>100</v>
      </c>
      <c r="K61" s="452">
        <f>K62+K63</f>
        <v>0</v>
      </c>
      <c r="L61" s="452">
        <f>L62+L63</f>
        <v>0</v>
      </c>
      <c r="M61" s="401" t="e">
        <f>L61/K61*100</f>
        <v>#DIV/0!</v>
      </c>
      <c r="N61" s="452">
        <f>N62+N63</f>
        <v>0</v>
      </c>
      <c r="O61" s="452">
        <f>O62+O63</f>
        <v>0</v>
      </c>
      <c r="P61" s="401" t="e">
        <f>O61/N61*100</f>
        <v>#DIV/0!</v>
      </c>
      <c r="Q61" s="452">
        <f>Q62+Q63</f>
        <v>531.2</v>
      </c>
      <c r="R61" s="452">
        <f>R62+R63</f>
        <v>531.2</v>
      </c>
      <c r="S61" s="401">
        <f>R61/Q61*100</f>
        <v>100</v>
      </c>
      <c r="T61" s="453">
        <f>T62+T63</f>
        <v>0</v>
      </c>
      <c r="U61" s="453">
        <f>U62+U63</f>
        <v>0</v>
      </c>
      <c r="V61" s="401" t="e">
        <f>U61/T61*100</f>
        <v>#DIV/0!</v>
      </c>
      <c r="W61" s="453">
        <f>W62+W63</f>
        <v>0</v>
      </c>
      <c r="X61" s="453">
        <f>X62+X63</f>
        <v>0</v>
      </c>
      <c r="Y61" s="401" t="e">
        <f>X61/W61*100</f>
        <v>#DIV/0!</v>
      </c>
      <c r="Z61" s="453">
        <f>Z62+Z63</f>
        <v>0</v>
      </c>
      <c r="AA61" s="453">
        <f>AA62+AA63</f>
        <v>0</v>
      </c>
      <c r="AB61" s="401" t="e">
        <f>AA61/Z61*100</f>
        <v>#DIV/0!</v>
      </c>
      <c r="AC61" s="453">
        <f>AC62+AC63</f>
        <v>0</v>
      </c>
      <c r="AD61" s="453">
        <f>AD62+AD63</f>
        <v>0</v>
      </c>
      <c r="AE61" s="401" t="e">
        <f>AD61/AC61*100</f>
        <v>#DIV/0!</v>
      </c>
      <c r="AF61" s="453">
        <f>AF62+AF63</f>
        <v>0</v>
      </c>
      <c r="AG61" s="453">
        <f>AG62+AG63</f>
        <v>0</v>
      </c>
      <c r="AH61" s="401" t="e">
        <f>AG61/AF61*100</f>
        <v>#DIV/0!</v>
      </c>
      <c r="AI61" s="453">
        <f>AI62+AI63</f>
        <v>0</v>
      </c>
      <c r="AJ61" s="453">
        <f>AJ62+AJ63</f>
        <v>0</v>
      </c>
      <c r="AK61" s="401" t="e">
        <f>AJ61/AI61*100</f>
        <v>#DIV/0!</v>
      </c>
      <c r="AL61" s="454">
        <f>AL62+AL63</f>
        <v>0</v>
      </c>
      <c r="AM61" s="454">
        <f>AM62+AM63</f>
        <v>0</v>
      </c>
      <c r="AN61" s="401" t="e">
        <f>AM61/AL61*100</f>
        <v>#DIV/0!</v>
      </c>
      <c r="AO61" s="453">
        <f>AO62+AO63</f>
        <v>0</v>
      </c>
      <c r="AP61" s="453">
        <f>AP62+AP63</f>
        <v>0</v>
      </c>
      <c r="AQ61" s="401" t="e">
        <f>AP61/AO61*100</f>
        <v>#DIV/0!</v>
      </c>
      <c r="AR61" s="453">
        <f>AR62+AR63</f>
        <v>0</v>
      </c>
      <c r="AS61" s="453">
        <f>AS62+AS63</f>
        <v>0</v>
      </c>
      <c r="AT61" s="401" t="e">
        <f>AS61/AR61*100</f>
        <v>#DIV/0!</v>
      </c>
      <c r="AU61" s="403">
        <f t="shared" si="25"/>
        <v>531.2</v>
      </c>
      <c r="AV61" s="403">
        <f t="shared" si="25"/>
        <v>531.2</v>
      </c>
      <c r="AW61" s="403">
        <f t="shared" si="25"/>
        <v>531.2</v>
      </c>
      <c r="AX61" s="404">
        <f>AW61/AV61*100</f>
        <v>100</v>
      </c>
      <c r="BD61" s="405">
        <f t="shared" si="22"/>
        <v>531.2</v>
      </c>
      <c r="BE61" s="405">
        <f t="shared" si="23"/>
        <v>531.2</v>
      </c>
      <c r="BF61" s="405">
        <f t="shared" si="23"/>
        <v>531.2</v>
      </c>
      <c r="BG61" s="406">
        <f t="shared" si="24"/>
        <v>100</v>
      </c>
    </row>
    <row r="62" spans="1:59" s="299" customFormat="1" ht="42" customHeight="1">
      <c r="A62" s="457" t="s">
        <v>565</v>
      </c>
      <c r="B62" s="458" t="s">
        <v>569</v>
      </c>
      <c r="C62" s="459"/>
      <c r="D62" s="459"/>
      <c r="E62" s="451"/>
      <c r="F62" s="432" t="e">
        <f t="shared" si="21"/>
        <v>#DIV/0!</v>
      </c>
      <c r="G62" s="410">
        <f>K62+N62+Q62+T62+W62+Z62+AC62+AF62+AI62+AL62+AO62+AR62</f>
        <v>0</v>
      </c>
      <c r="H62" s="410">
        <f>G62</f>
        <v>0</v>
      </c>
      <c r="I62" s="410">
        <f>L62+O62+R62+U62+X62+AA62+AD62+AG62+AJ62+AM62+AP62+AS62</f>
        <v>0</v>
      </c>
      <c r="J62" s="444" t="e">
        <f>I62/H62*100</f>
        <v>#DIV/0!</v>
      </c>
      <c r="K62" s="456"/>
      <c r="L62" s="456"/>
      <c r="M62" s="401" t="e">
        <f>L62/K62*100</f>
        <v>#DIV/0!</v>
      </c>
      <c r="N62" s="456"/>
      <c r="O62" s="456"/>
      <c r="P62" s="401" t="e">
        <f>O62/N62*100</f>
        <v>#DIV/0!</v>
      </c>
      <c r="Q62" s="456"/>
      <c r="R62" s="456"/>
      <c r="S62" s="401"/>
      <c r="T62" s="467"/>
      <c r="U62" s="467"/>
      <c r="V62" s="465" t="e">
        <f>U62/T62*100</f>
        <v>#DIV/0!</v>
      </c>
      <c r="W62" s="467"/>
      <c r="X62" s="467"/>
      <c r="Y62" s="465" t="e">
        <f>X62/W62*100</f>
        <v>#DIV/0!</v>
      </c>
      <c r="Z62" s="467"/>
      <c r="AA62" s="467"/>
      <c r="AB62" s="465" t="e">
        <f>AA62/Z62*100</f>
        <v>#DIV/0!</v>
      </c>
      <c r="AC62" s="467"/>
      <c r="AD62" s="467"/>
      <c r="AE62" s="401" t="e">
        <f>AD62/AC62*100</f>
        <v>#DIV/0!</v>
      </c>
      <c r="AF62" s="467"/>
      <c r="AG62" s="467"/>
      <c r="AH62" s="465" t="e">
        <f>AG62/AF62*100</f>
        <v>#DIV/0!</v>
      </c>
      <c r="AI62" s="467"/>
      <c r="AJ62" s="467"/>
      <c r="AK62" s="465" t="e">
        <f>AJ62/AI62*100</f>
        <v>#DIV/0!</v>
      </c>
      <c r="AL62" s="467"/>
      <c r="AM62" s="467"/>
      <c r="AN62" s="465" t="e">
        <f>AM62/AL62*100</f>
        <v>#DIV/0!</v>
      </c>
      <c r="AO62" s="467"/>
      <c r="AP62" s="467"/>
      <c r="AQ62" s="465" t="e">
        <f>AP62/AO62*100</f>
        <v>#DIV/0!</v>
      </c>
      <c r="AR62" s="467"/>
      <c r="AS62" s="467"/>
      <c r="AT62" s="401" t="e">
        <f>AS62/AR62*100</f>
        <v>#DIV/0!</v>
      </c>
      <c r="AU62" s="403">
        <f t="shared" si="25"/>
        <v>0</v>
      </c>
      <c r="AV62" s="403">
        <f t="shared" si="25"/>
        <v>0</v>
      </c>
      <c r="AW62" s="403">
        <f t="shared" si="25"/>
        <v>0</v>
      </c>
      <c r="AX62" s="404" t="e">
        <f>AW62/AV62*100</f>
        <v>#DIV/0!</v>
      </c>
      <c r="BD62" s="405">
        <f t="shared" si="22"/>
        <v>0</v>
      </c>
      <c r="BE62" s="405">
        <f t="shared" si="23"/>
        <v>0</v>
      </c>
      <c r="BF62" s="405">
        <f t="shared" si="23"/>
        <v>0</v>
      </c>
      <c r="BG62" s="406" t="e">
        <f t="shared" si="24"/>
        <v>#DIV/0!</v>
      </c>
    </row>
    <row r="63" spans="1:59" s="299" customFormat="1" ht="36.75" customHeight="1">
      <c r="A63" s="457" t="s">
        <v>566</v>
      </c>
      <c r="B63" s="458" t="s">
        <v>568</v>
      </c>
      <c r="C63" s="459"/>
      <c r="D63" s="459"/>
      <c r="E63" s="459"/>
      <c r="F63" s="432" t="e">
        <f t="shared" si="21"/>
        <v>#DIV/0!</v>
      </c>
      <c r="G63" s="410">
        <f>K63+N63+Q63+T63+W63+Z63+AC63+AF63+AI63+AL63+AO63+AR63</f>
        <v>531.2</v>
      </c>
      <c r="H63" s="410">
        <f>G63</f>
        <v>531.2</v>
      </c>
      <c r="I63" s="410">
        <f>L63+O63+R63+U63+X63+AA63+AD63+AG63+AJ63+AM63+AP63+AS63</f>
        <v>531.2</v>
      </c>
      <c r="J63" s="444">
        <f>I63/H63*100</f>
        <v>100</v>
      </c>
      <c r="K63" s="467"/>
      <c r="L63" s="467"/>
      <c r="M63" s="465" t="e">
        <f>L63/K63*100</f>
        <v>#DIV/0!</v>
      </c>
      <c r="N63" s="467"/>
      <c r="O63" s="467"/>
      <c r="P63" s="465" t="e">
        <f>O63/N63*100</f>
        <v>#DIV/0!</v>
      </c>
      <c r="Q63" s="467">
        <v>531.2</v>
      </c>
      <c r="R63" s="467">
        <v>531.2</v>
      </c>
      <c r="S63" s="401">
        <f>R63/Q63*100</f>
        <v>100</v>
      </c>
      <c r="T63" s="456"/>
      <c r="U63" s="456"/>
      <c r="V63" s="401" t="e">
        <f>U63/T63*100</f>
        <v>#DIV/0!</v>
      </c>
      <c r="W63" s="456"/>
      <c r="X63" s="456"/>
      <c r="Y63" s="401" t="e">
        <f>X63/W63*100</f>
        <v>#DIV/0!</v>
      </c>
      <c r="Z63" s="456"/>
      <c r="AA63" s="456"/>
      <c r="AB63" s="401" t="e">
        <f>AA63/Z63*100</f>
        <v>#DIV/0!</v>
      </c>
      <c r="AC63" s="464"/>
      <c r="AD63" s="464"/>
      <c r="AE63" s="465" t="e">
        <f>AD63/AC63*100</f>
        <v>#DIV/0!</v>
      </c>
      <c r="AF63" s="464"/>
      <c r="AG63" s="464"/>
      <c r="AH63" s="465" t="e">
        <f>AG63/AF63*100</f>
        <v>#DIV/0!</v>
      </c>
      <c r="AI63" s="456"/>
      <c r="AJ63" s="456"/>
      <c r="AK63" s="465" t="e">
        <f>AJ63/AI63*100</f>
        <v>#DIV/0!</v>
      </c>
      <c r="AL63" s="466"/>
      <c r="AM63" s="466"/>
      <c r="AN63" s="465" t="e">
        <f>AM63/AL63*100</f>
        <v>#DIV/0!</v>
      </c>
      <c r="AO63" s="464"/>
      <c r="AP63" s="464"/>
      <c r="AQ63" s="401" t="e">
        <f>AP63/AO63*100</f>
        <v>#DIV/0!</v>
      </c>
      <c r="AR63" s="456"/>
      <c r="AS63" s="456"/>
      <c r="AT63" s="401" t="e">
        <f>AS63/AR63*100</f>
        <v>#DIV/0!</v>
      </c>
      <c r="AU63" s="403">
        <f t="shared" si="25"/>
        <v>531.2</v>
      </c>
      <c r="AV63" s="403">
        <f t="shared" si="25"/>
        <v>531.2</v>
      </c>
      <c r="AW63" s="403">
        <f t="shared" si="25"/>
        <v>531.2</v>
      </c>
      <c r="AX63" s="404">
        <f>AW63/AV63*100</f>
        <v>100</v>
      </c>
      <c r="BD63" s="405">
        <f t="shared" si="22"/>
        <v>531.2</v>
      </c>
      <c r="BE63" s="405">
        <f t="shared" si="23"/>
        <v>531.2</v>
      </c>
      <c r="BF63" s="405">
        <f t="shared" si="23"/>
        <v>531.2</v>
      </c>
      <c r="BG63" s="406">
        <f t="shared" si="24"/>
        <v>100</v>
      </c>
    </row>
    <row r="64" spans="1:59" s="448" customFormat="1" ht="57" customHeight="1">
      <c r="A64" s="441" t="s">
        <v>523</v>
      </c>
      <c r="B64" s="442" t="s">
        <v>397</v>
      </c>
      <c r="C64" s="443">
        <f>C65+C69+C71+C74+C76+C79+C81</f>
        <v>0</v>
      </c>
      <c r="D64" s="443">
        <f>D65+D69+D71+D74+D76+D79+D81</f>
        <v>0</v>
      </c>
      <c r="E64" s="443">
        <f>E65+E69+E71+E74+E76+E79+E81</f>
        <v>0</v>
      </c>
      <c r="F64" s="408" t="e">
        <f t="shared" si="18"/>
        <v>#DIV/0!</v>
      </c>
      <c r="G64" s="409">
        <f t="shared" si="0"/>
        <v>81959</v>
      </c>
      <c r="H64" s="410">
        <f t="shared" si="19"/>
        <v>81959</v>
      </c>
      <c r="I64" s="409">
        <f t="shared" si="2"/>
        <v>81959</v>
      </c>
      <c r="J64" s="444">
        <f t="shared" si="20"/>
        <v>100</v>
      </c>
      <c r="K64" s="445">
        <f>K65+K69+K71+K74+K76+K79+K81</f>
        <v>0</v>
      </c>
      <c r="L64" s="445">
        <f>L65+L69+L71+L74+L76+L79+L81</f>
        <v>0</v>
      </c>
      <c r="M64" s="401" t="e">
        <f t="shared" si="3"/>
        <v>#DIV/0!</v>
      </c>
      <c r="N64" s="445">
        <f>N65+N69+N71+N74+N76+N79+N81</f>
        <v>0</v>
      </c>
      <c r="O64" s="445">
        <f>O65+O69+O71+O74+O76+O79+O81</f>
        <v>0</v>
      </c>
      <c r="P64" s="401" t="e">
        <f t="shared" si="4"/>
        <v>#DIV/0!</v>
      </c>
      <c r="Q64" s="445">
        <f>Q65+Q69+Q71+Q74+Q76+Q79+Q81</f>
        <v>81959</v>
      </c>
      <c r="R64" s="445">
        <f>R65+R69+R71+R74+R76+R79+R81</f>
        <v>81959</v>
      </c>
      <c r="S64" s="401">
        <f>R64/Q64*100</f>
        <v>100</v>
      </c>
      <c r="T64" s="445">
        <f>T65+T69+T71+T74+T76+T79+T81</f>
        <v>0</v>
      </c>
      <c r="U64" s="445">
        <f>U65+U69+U71+U74+U76+U79+U81</f>
        <v>0</v>
      </c>
      <c r="V64" s="401" t="e">
        <f t="shared" si="5"/>
        <v>#DIV/0!</v>
      </c>
      <c r="W64" s="445">
        <f>W65+W69+W71+W74+W76+W79+W81</f>
        <v>0</v>
      </c>
      <c r="X64" s="445">
        <f>X65+X69+X71+X74+X76+X79+X81</f>
        <v>0</v>
      </c>
      <c r="Y64" s="401" t="e">
        <f t="shared" si="6"/>
        <v>#DIV/0!</v>
      </c>
      <c r="Z64" s="445">
        <f>Z65+Z69+Z71+Z74+Z76+Z79+Z81</f>
        <v>0</v>
      </c>
      <c r="AA64" s="445">
        <f>AA65+AA69+AA71+AA74+AA76+AA79+AA81</f>
        <v>0</v>
      </c>
      <c r="AB64" s="401" t="e">
        <f t="shared" si="7"/>
        <v>#DIV/0!</v>
      </c>
      <c r="AC64" s="445">
        <f>AC65+AC69+AC71+AC74+AC76+AC79+AC81</f>
        <v>0</v>
      </c>
      <c r="AD64" s="445">
        <f>AD65+AD69+AD71+AD74+AD76+AD79+AD81</f>
        <v>0</v>
      </c>
      <c r="AE64" s="401" t="e">
        <f t="shared" si="8"/>
        <v>#DIV/0!</v>
      </c>
      <c r="AF64" s="445">
        <f>AF65+AF69+AF71+AF74+AF76+AF79+AF81</f>
        <v>0</v>
      </c>
      <c r="AG64" s="445">
        <f>AG65+AG69+AG71+AG74+AG76+AG79+AG81</f>
        <v>0</v>
      </c>
      <c r="AH64" s="401" t="e">
        <f t="shared" si="9"/>
        <v>#DIV/0!</v>
      </c>
      <c r="AI64" s="445">
        <f>AI65+AI69+AI71+AI74+AI76+AI79+AI81</f>
        <v>0</v>
      </c>
      <c r="AJ64" s="445">
        <f>AJ65+AJ69+AJ71+AJ74+AJ76+AJ79+AJ81</f>
        <v>0</v>
      </c>
      <c r="AK64" s="401" t="e">
        <f t="shared" si="10"/>
        <v>#DIV/0!</v>
      </c>
      <c r="AL64" s="470">
        <f>AL65+AL69+AL71+AL74+AL76+AL79+AL81</f>
        <v>0</v>
      </c>
      <c r="AM64" s="470">
        <f>AM65+AM69+AM71+AM74+AM76+AM79+AM81</f>
        <v>0</v>
      </c>
      <c r="AN64" s="401" t="e">
        <f t="shared" si="11"/>
        <v>#DIV/0!</v>
      </c>
      <c r="AO64" s="445">
        <f>AO65+AO69+AO71+AO74+AO76+AO79+AO81</f>
        <v>0</v>
      </c>
      <c r="AP64" s="445">
        <f>AP65+AP69+AP71+AP74+AP76+AP79+AP81</f>
        <v>0</v>
      </c>
      <c r="AQ64" s="401" t="e">
        <f t="shared" si="12"/>
        <v>#DIV/0!</v>
      </c>
      <c r="AR64" s="445">
        <f>AR65+AR69+AR71+AR74+AR76+AR79+AR81</f>
        <v>0</v>
      </c>
      <c r="AS64" s="445">
        <f>AS65+AS69+AS71+AS74+AS76+AS79+AS81</f>
        <v>0</v>
      </c>
      <c r="AT64" s="401" t="e">
        <f t="shared" si="13"/>
        <v>#DIV/0!</v>
      </c>
      <c r="AU64" s="403">
        <f t="shared" si="1"/>
        <v>81959</v>
      </c>
      <c r="AV64" s="403">
        <f t="shared" si="1"/>
        <v>81959</v>
      </c>
      <c r="AW64" s="403">
        <f t="shared" si="1"/>
        <v>81959</v>
      </c>
      <c r="AX64" s="404">
        <f t="shared" si="14"/>
        <v>100</v>
      </c>
      <c r="BD64" s="405">
        <f t="shared" si="15"/>
        <v>81959</v>
      </c>
      <c r="BE64" s="405">
        <f t="shared" si="16"/>
        <v>81959</v>
      </c>
      <c r="BF64" s="405">
        <f t="shared" si="16"/>
        <v>81959</v>
      </c>
      <c r="BG64" s="406">
        <f t="shared" si="17"/>
        <v>100</v>
      </c>
    </row>
    <row r="65" spans="1:59" s="296" customFormat="1" ht="82.5" customHeight="1">
      <c r="A65" s="469" t="s">
        <v>570</v>
      </c>
      <c r="B65" s="471" t="s">
        <v>573</v>
      </c>
      <c r="C65" s="472">
        <f>C66+C67+C68</f>
        <v>0</v>
      </c>
      <c r="D65" s="472">
        <f>D66+D67+D68</f>
        <v>0</v>
      </c>
      <c r="E65" s="472">
        <f>E66+E67+E68</f>
        <v>0</v>
      </c>
      <c r="F65" s="408" t="e">
        <f t="shared" si="18"/>
        <v>#DIV/0!</v>
      </c>
      <c r="G65" s="410">
        <f t="shared" si="0"/>
        <v>0</v>
      </c>
      <c r="H65" s="410">
        <f t="shared" si="19"/>
        <v>0</v>
      </c>
      <c r="I65" s="410">
        <f t="shared" si="2"/>
        <v>0</v>
      </c>
      <c r="J65" s="444" t="e">
        <f t="shared" si="20"/>
        <v>#DIV/0!</v>
      </c>
      <c r="K65" s="456">
        <f>K66+K67+K68</f>
        <v>0</v>
      </c>
      <c r="L65" s="473">
        <f>L66+L67+L68</f>
        <v>0</v>
      </c>
      <c r="M65" s="401" t="e">
        <f t="shared" si="3"/>
        <v>#DIV/0!</v>
      </c>
      <c r="N65" s="473">
        <f>N66+N67+N68</f>
        <v>0</v>
      </c>
      <c r="O65" s="473">
        <f>O66+O67+O68</f>
        <v>0</v>
      </c>
      <c r="P65" s="401" t="e">
        <f t="shared" si="4"/>
        <v>#DIV/0!</v>
      </c>
      <c r="Q65" s="473">
        <f>Q66+Q67+Q68</f>
        <v>0</v>
      </c>
      <c r="R65" s="473">
        <f>R66+R67+R68</f>
        <v>0</v>
      </c>
      <c r="S65" s="401"/>
      <c r="T65" s="473">
        <f>T66+T67+T68</f>
        <v>0</v>
      </c>
      <c r="U65" s="473">
        <f>U66+U67+U68</f>
        <v>0</v>
      </c>
      <c r="V65" s="401" t="e">
        <f t="shared" si="5"/>
        <v>#DIV/0!</v>
      </c>
      <c r="W65" s="473">
        <f>W66+W67+W68</f>
        <v>0</v>
      </c>
      <c r="X65" s="473">
        <f>X66+X67+X68</f>
        <v>0</v>
      </c>
      <c r="Y65" s="401" t="e">
        <f t="shared" si="6"/>
        <v>#DIV/0!</v>
      </c>
      <c r="Z65" s="473">
        <f>Z66+Z67+Z68</f>
        <v>0</v>
      </c>
      <c r="AA65" s="473">
        <f>AA66+AA67+AA68</f>
        <v>0</v>
      </c>
      <c r="AB65" s="401" t="e">
        <f t="shared" si="7"/>
        <v>#DIV/0!</v>
      </c>
      <c r="AC65" s="473">
        <f>AC66+AC67+AC68</f>
        <v>0</v>
      </c>
      <c r="AD65" s="473">
        <f>AD66+AD67+AD68</f>
        <v>0</v>
      </c>
      <c r="AE65" s="401" t="e">
        <f t="shared" si="8"/>
        <v>#DIV/0!</v>
      </c>
      <c r="AF65" s="473">
        <f>AF66+AF67+AF68</f>
        <v>0</v>
      </c>
      <c r="AG65" s="473">
        <f>AG66+AG67+AG68</f>
        <v>0</v>
      </c>
      <c r="AH65" s="401" t="e">
        <f t="shared" si="9"/>
        <v>#DIV/0!</v>
      </c>
      <c r="AI65" s="473">
        <f>AI66+AI67+AI68</f>
        <v>0</v>
      </c>
      <c r="AJ65" s="473">
        <f>AJ66+AJ67+AJ68</f>
        <v>0</v>
      </c>
      <c r="AK65" s="401" t="e">
        <f t="shared" si="10"/>
        <v>#DIV/0!</v>
      </c>
      <c r="AL65" s="474">
        <f>AL66+AL67+AL68</f>
        <v>0</v>
      </c>
      <c r="AM65" s="474">
        <f>AM66+AM67+AM68</f>
        <v>0</v>
      </c>
      <c r="AN65" s="401" t="e">
        <f t="shared" si="11"/>
        <v>#DIV/0!</v>
      </c>
      <c r="AO65" s="473">
        <f>AO66+AO67+AO68</f>
        <v>0</v>
      </c>
      <c r="AP65" s="473">
        <f>AP66+AP67+AP68</f>
        <v>0</v>
      </c>
      <c r="AQ65" s="401" t="e">
        <f t="shared" si="12"/>
        <v>#DIV/0!</v>
      </c>
      <c r="AR65" s="473">
        <f>AR66+AR67+AR68</f>
        <v>0</v>
      </c>
      <c r="AS65" s="473">
        <f>AS66+AS67+AS68</f>
        <v>0</v>
      </c>
      <c r="AT65" s="401" t="e">
        <f t="shared" si="13"/>
        <v>#DIV/0!</v>
      </c>
      <c r="AU65" s="403">
        <f t="shared" si="1"/>
        <v>0</v>
      </c>
      <c r="AV65" s="403">
        <f t="shared" si="1"/>
        <v>0</v>
      </c>
      <c r="AW65" s="403">
        <f t="shared" si="1"/>
        <v>0</v>
      </c>
      <c r="AX65" s="404" t="e">
        <f t="shared" si="14"/>
        <v>#DIV/0!</v>
      </c>
      <c r="BA65" s="296" t="s">
        <v>398</v>
      </c>
      <c r="BD65" s="405">
        <f t="shared" si="15"/>
        <v>0</v>
      </c>
      <c r="BE65" s="405">
        <f t="shared" si="16"/>
        <v>0</v>
      </c>
      <c r="BF65" s="405">
        <f t="shared" si="16"/>
        <v>0</v>
      </c>
      <c r="BG65" s="406" t="e">
        <f t="shared" si="17"/>
        <v>#DIV/0!</v>
      </c>
    </row>
    <row r="66" spans="1:59" s="296" customFormat="1" ht="81.75" customHeight="1">
      <c r="A66" s="469" t="s">
        <v>571</v>
      </c>
      <c r="B66" s="471" t="s">
        <v>574</v>
      </c>
      <c r="C66" s="455"/>
      <c r="D66" s="451"/>
      <c r="E66" s="451"/>
      <c r="F66" s="432" t="e">
        <f>E66/D66*100</f>
        <v>#DIV/0!</v>
      </c>
      <c r="G66" s="410">
        <f>K66+N66+Q66+T66+W66+Z66+AC66+AF66+AI66+AL66+AO66+AR66</f>
        <v>0</v>
      </c>
      <c r="H66" s="410">
        <f>G66</f>
        <v>0</v>
      </c>
      <c r="I66" s="410">
        <f>L66+O66+R66+U66+X66+AA66+AD66+AG66+AJ66+AM66+AP66+AS66</f>
        <v>0</v>
      </c>
      <c r="J66" s="444" t="e">
        <f>I66/H66*100</f>
        <v>#DIV/0!</v>
      </c>
      <c r="K66" s="452"/>
      <c r="L66" s="453"/>
      <c r="M66" s="401" t="e">
        <f>L66/K66*100</f>
        <v>#DIV/0!</v>
      </c>
      <c r="N66" s="453"/>
      <c r="O66" s="453"/>
      <c r="P66" s="401" t="e">
        <f>O66/N66*100</f>
        <v>#DIV/0!</v>
      </c>
      <c r="Q66" s="453"/>
      <c r="R66" s="453"/>
      <c r="S66" s="401"/>
      <c r="T66" s="453"/>
      <c r="U66" s="453"/>
      <c r="V66" s="401" t="e">
        <f>U66/T66*100</f>
        <v>#DIV/0!</v>
      </c>
      <c r="W66" s="453"/>
      <c r="X66" s="453"/>
      <c r="Y66" s="401" t="e">
        <f>X66/W66*100</f>
        <v>#DIV/0!</v>
      </c>
      <c r="Z66" s="453"/>
      <c r="AA66" s="453"/>
      <c r="AB66" s="401" t="e">
        <f>AA66/Z66*100</f>
        <v>#DIV/0!</v>
      </c>
      <c r="AC66" s="453"/>
      <c r="AD66" s="453"/>
      <c r="AE66" s="401" t="e">
        <f>AD66/AC66*100</f>
        <v>#DIV/0!</v>
      </c>
      <c r="AF66" s="453"/>
      <c r="AG66" s="453"/>
      <c r="AH66" s="401" t="e">
        <f>AG66/AF66*100</f>
        <v>#DIV/0!</v>
      </c>
      <c r="AI66" s="453"/>
      <c r="AJ66" s="453"/>
      <c r="AK66" s="401" t="e">
        <f>AJ66/AI66*100</f>
        <v>#DIV/0!</v>
      </c>
      <c r="AL66" s="454"/>
      <c r="AM66" s="454"/>
      <c r="AN66" s="401" t="e">
        <f>AM66/AL66*100</f>
        <v>#DIV/0!</v>
      </c>
      <c r="AO66" s="453"/>
      <c r="AP66" s="453"/>
      <c r="AQ66" s="401" t="e">
        <f>AP66/AO66*100</f>
        <v>#DIV/0!</v>
      </c>
      <c r="AR66" s="453"/>
      <c r="AS66" s="453"/>
      <c r="AT66" s="401" t="e">
        <f>AS66/AR66*100</f>
        <v>#DIV/0!</v>
      </c>
      <c r="AU66" s="403">
        <f aca="true" t="shared" si="26" ref="AU66:AW70">C66+G66</f>
        <v>0</v>
      </c>
      <c r="AV66" s="403">
        <f t="shared" si="26"/>
        <v>0</v>
      </c>
      <c r="AW66" s="403">
        <f t="shared" si="26"/>
        <v>0</v>
      </c>
      <c r="AX66" s="404" t="e">
        <f>AW66/AV66*100</f>
        <v>#DIV/0!</v>
      </c>
      <c r="BD66" s="405"/>
      <c r="BE66" s="405"/>
      <c r="BF66" s="405"/>
      <c r="BG66" s="406"/>
    </row>
    <row r="67" spans="1:59" s="296" customFormat="1" ht="82.5" customHeight="1">
      <c r="A67" s="469" t="s">
        <v>572</v>
      </c>
      <c r="B67" s="471" t="s">
        <v>575</v>
      </c>
      <c r="C67" s="451"/>
      <c r="D67" s="451"/>
      <c r="E67" s="451"/>
      <c r="F67" s="432" t="e">
        <f>E67/D67*100</f>
        <v>#DIV/0!</v>
      </c>
      <c r="G67" s="410">
        <f>K67+N67+Q67+T67+W67+Z67+AC67+AF67+AI67+AL67+AO67+AR67</f>
        <v>0</v>
      </c>
      <c r="H67" s="410">
        <f>G67</f>
        <v>0</v>
      </c>
      <c r="I67" s="410">
        <f>L67+O67+R67+U67+X67+AA67+AD67+AG67+AJ67+AM67+AP67+AS67</f>
        <v>0</v>
      </c>
      <c r="J67" s="444" t="e">
        <f>I67/H67*100</f>
        <v>#DIV/0!</v>
      </c>
      <c r="K67" s="482"/>
      <c r="L67" s="482"/>
      <c r="M67" s="401" t="e">
        <f>L67/K67*100</f>
        <v>#DIV/0!</v>
      </c>
      <c r="N67" s="482"/>
      <c r="O67" s="482"/>
      <c r="P67" s="401" t="e">
        <f>O67/N67*100</f>
        <v>#DIV/0!</v>
      </c>
      <c r="Q67" s="482"/>
      <c r="R67" s="482"/>
      <c r="S67" s="401"/>
      <c r="T67" s="468"/>
      <c r="U67" s="468"/>
      <c r="V67" s="401" t="e">
        <f>U67/T67*100</f>
        <v>#DIV/0!</v>
      </c>
      <c r="W67" s="468"/>
      <c r="X67" s="468"/>
      <c r="Y67" s="401" t="e">
        <f>X67/W67*100</f>
        <v>#DIV/0!</v>
      </c>
      <c r="Z67" s="468"/>
      <c r="AA67" s="468"/>
      <c r="AB67" s="401" t="e">
        <f>AA67/Z67*100</f>
        <v>#DIV/0!</v>
      </c>
      <c r="AC67" s="468"/>
      <c r="AD67" s="468"/>
      <c r="AE67" s="401" t="e">
        <f>AD67/AC67*100</f>
        <v>#DIV/0!</v>
      </c>
      <c r="AF67" s="468"/>
      <c r="AG67" s="468"/>
      <c r="AH67" s="401" t="e">
        <f>AG67/AF67*100</f>
        <v>#DIV/0!</v>
      </c>
      <c r="AI67" s="468"/>
      <c r="AJ67" s="468"/>
      <c r="AK67" s="401" t="e">
        <f>AJ67/AI67*100</f>
        <v>#DIV/0!</v>
      </c>
      <c r="AL67" s="481"/>
      <c r="AM67" s="481"/>
      <c r="AN67" s="401" t="e">
        <f>AM67/AL67*100</f>
        <v>#DIV/0!</v>
      </c>
      <c r="AO67" s="468"/>
      <c r="AP67" s="468"/>
      <c r="AQ67" s="401" t="e">
        <f>AP67/AO67*100</f>
        <v>#DIV/0!</v>
      </c>
      <c r="AR67" s="468"/>
      <c r="AS67" s="468"/>
      <c r="AT67" s="401" t="e">
        <f>AS67/AR67*100</f>
        <v>#DIV/0!</v>
      </c>
      <c r="AU67" s="403">
        <f t="shared" si="26"/>
        <v>0</v>
      </c>
      <c r="AV67" s="403">
        <f t="shared" si="26"/>
        <v>0</v>
      </c>
      <c r="AW67" s="403">
        <f t="shared" si="26"/>
        <v>0</v>
      </c>
      <c r="AX67" s="404" t="e">
        <f>AW67/AV67*100</f>
        <v>#DIV/0!</v>
      </c>
      <c r="BD67" s="405"/>
      <c r="BE67" s="405"/>
      <c r="BF67" s="405"/>
      <c r="BG67" s="406"/>
    </row>
    <row r="68" spans="1:59" s="296" customFormat="1" ht="84.75" customHeight="1">
      <c r="A68" s="469" t="s">
        <v>576</v>
      </c>
      <c r="B68" s="471" t="s">
        <v>577</v>
      </c>
      <c r="C68" s="451"/>
      <c r="D68" s="451"/>
      <c r="E68" s="451"/>
      <c r="F68" s="432" t="e">
        <f>E68/D68*100</f>
        <v>#DIV/0!</v>
      </c>
      <c r="G68" s="410">
        <f>K68+N68+Q68+T68+W68+Z68+AC68+AF68+AI68+AL68+AO68+AR68</f>
        <v>0</v>
      </c>
      <c r="H68" s="410">
        <f>G68</f>
        <v>0</v>
      </c>
      <c r="I68" s="410">
        <f>L68+O68+R68+U68+X68+AA68+AD68+AG68+AJ68+AM68+AP68+AS68</f>
        <v>0</v>
      </c>
      <c r="J68" s="444" t="e">
        <f>I68/H68*100</f>
        <v>#DIV/0!</v>
      </c>
      <c r="K68" s="467"/>
      <c r="L68" s="467"/>
      <c r="M68" s="401" t="e">
        <f>L68/K68*100</f>
        <v>#DIV/0!</v>
      </c>
      <c r="N68" s="467"/>
      <c r="O68" s="467"/>
      <c r="P68" s="401" t="e">
        <f>O68/N68*100</f>
        <v>#DIV/0!</v>
      </c>
      <c r="Q68" s="467"/>
      <c r="R68" s="467"/>
      <c r="S68" s="401"/>
      <c r="T68" s="482"/>
      <c r="U68" s="482"/>
      <c r="V68" s="401" t="e">
        <f>U68/T68*100</f>
        <v>#DIV/0!</v>
      </c>
      <c r="W68" s="482"/>
      <c r="X68" s="482"/>
      <c r="Y68" s="401" t="e">
        <f>X68/W68*100</f>
        <v>#DIV/0!</v>
      </c>
      <c r="Z68" s="482"/>
      <c r="AA68" s="482"/>
      <c r="AB68" s="401" t="e">
        <f>AA68/Z68*100</f>
        <v>#DIV/0!</v>
      </c>
      <c r="AC68" s="482"/>
      <c r="AD68" s="482"/>
      <c r="AE68" s="401" t="e">
        <f>AD68/AC68*100</f>
        <v>#DIV/0!</v>
      </c>
      <c r="AF68" s="482"/>
      <c r="AG68" s="482"/>
      <c r="AH68" s="401" t="e">
        <f>AG68/AF68*100</f>
        <v>#DIV/0!</v>
      </c>
      <c r="AI68" s="482"/>
      <c r="AJ68" s="482"/>
      <c r="AK68" s="401" t="e">
        <f>AJ68/AI68*100</f>
        <v>#DIV/0!</v>
      </c>
      <c r="AL68" s="483"/>
      <c r="AM68" s="483"/>
      <c r="AN68" s="401" t="e">
        <f>AM68/AL68*100</f>
        <v>#DIV/0!</v>
      </c>
      <c r="AO68" s="482"/>
      <c r="AP68" s="482"/>
      <c r="AQ68" s="401" t="e">
        <f>AP68/AO68*100</f>
        <v>#DIV/0!</v>
      </c>
      <c r="AR68" s="482"/>
      <c r="AS68" s="482"/>
      <c r="AT68" s="401" t="e">
        <f>AS68/AR68*100</f>
        <v>#DIV/0!</v>
      </c>
      <c r="AU68" s="403">
        <f t="shared" si="26"/>
        <v>0</v>
      </c>
      <c r="AV68" s="403">
        <f t="shared" si="26"/>
        <v>0</v>
      </c>
      <c r="AW68" s="403">
        <f t="shared" si="26"/>
        <v>0</v>
      </c>
      <c r="AX68" s="404" t="e">
        <f>AW68/AV68*100</f>
        <v>#DIV/0!</v>
      </c>
      <c r="BD68" s="405"/>
      <c r="BE68" s="405"/>
      <c r="BF68" s="405"/>
      <c r="BG68" s="406"/>
    </row>
    <row r="69" spans="1:59" s="296" customFormat="1" ht="107.25" customHeight="1">
      <c r="A69" s="478" t="s">
        <v>578</v>
      </c>
      <c r="B69" s="471" t="s">
        <v>580</v>
      </c>
      <c r="C69" s="455">
        <f>C70</f>
        <v>0</v>
      </c>
      <c r="D69" s="455">
        <f>D70</f>
        <v>0</v>
      </c>
      <c r="E69" s="455">
        <f>E70</f>
        <v>0</v>
      </c>
      <c r="F69" s="408" t="e">
        <f t="shared" si="18"/>
        <v>#DIV/0!</v>
      </c>
      <c r="G69" s="410">
        <f>K69+N69+Q69+T69+W69+Z69+AC69+AF69+AI69+AL69+AO69+AR69</f>
        <v>0</v>
      </c>
      <c r="H69" s="410">
        <f>G69</f>
        <v>0</v>
      </c>
      <c r="I69" s="410">
        <f>L69+O69+R69+U69+X69+AA69+AD69+AG69+AJ69+AM69+AP69+AS69</f>
        <v>0</v>
      </c>
      <c r="J69" s="444" t="e">
        <f>I69/H69*100</f>
        <v>#DIV/0!</v>
      </c>
      <c r="K69" s="452">
        <f>K70</f>
        <v>0</v>
      </c>
      <c r="L69" s="453">
        <f>L70</f>
        <v>0</v>
      </c>
      <c r="M69" s="465" t="e">
        <f>L69/K69*100</f>
        <v>#DIV/0!</v>
      </c>
      <c r="N69" s="453">
        <f>N70</f>
        <v>0</v>
      </c>
      <c r="O69" s="453">
        <f>O70</f>
        <v>0</v>
      </c>
      <c r="P69" s="465" t="e">
        <f>O69/N69*100</f>
        <v>#DIV/0!</v>
      </c>
      <c r="Q69" s="453">
        <f>Q70</f>
        <v>0</v>
      </c>
      <c r="R69" s="453">
        <f>R70</f>
        <v>0</v>
      </c>
      <c r="S69" s="401"/>
      <c r="T69" s="452">
        <f>T70</f>
        <v>0</v>
      </c>
      <c r="U69" s="452">
        <f>U70</f>
        <v>0</v>
      </c>
      <c r="V69" s="401" t="e">
        <f>U69/T69*100</f>
        <v>#DIV/0!</v>
      </c>
      <c r="W69" s="452">
        <f>W70</f>
        <v>0</v>
      </c>
      <c r="X69" s="452">
        <f>X70</f>
        <v>0</v>
      </c>
      <c r="Y69" s="401" t="e">
        <f>X69/W69*100</f>
        <v>#DIV/0!</v>
      </c>
      <c r="Z69" s="452">
        <f>Z70</f>
        <v>0</v>
      </c>
      <c r="AA69" s="452">
        <f>AA70</f>
        <v>0</v>
      </c>
      <c r="AB69" s="401" t="e">
        <f>AA69/Z69*100</f>
        <v>#DIV/0!</v>
      </c>
      <c r="AC69" s="452">
        <f>AC70</f>
        <v>0</v>
      </c>
      <c r="AD69" s="452">
        <f>AD70</f>
        <v>0</v>
      </c>
      <c r="AE69" s="401" t="e">
        <f>AD69/AC69*100</f>
        <v>#DIV/0!</v>
      </c>
      <c r="AF69" s="452">
        <f>AF70</f>
        <v>0</v>
      </c>
      <c r="AG69" s="452">
        <f>AG70</f>
        <v>0</v>
      </c>
      <c r="AH69" s="401" t="e">
        <f>AG69/AF69*100</f>
        <v>#DIV/0!</v>
      </c>
      <c r="AI69" s="452">
        <f>AI70</f>
        <v>0</v>
      </c>
      <c r="AJ69" s="452">
        <f>AJ70</f>
        <v>0</v>
      </c>
      <c r="AK69" s="401" t="e">
        <f>AJ69/AI69*100</f>
        <v>#DIV/0!</v>
      </c>
      <c r="AL69" s="477">
        <f>AL70</f>
        <v>0</v>
      </c>
      <c r="AM69" s="477">
        <f>AM70</f>
        <v>0</v>
      </c>
      <c r="AN69" s="401" t="e">
        <f>AM69/AL69*100</f>
        <v>#DIV/0!</v>
      </c>
      <c r="AO69" s="452">
        <f>AO70</f>
        <v>0</v>
      </c>
      <c r="AP69" s="452">
        <f>AP70</f>
        <v>0</v>
      </c>
      <c r="AQ69" s="401" t="e">
        <f>AP69/AO69*100</f>
        <v>#DIV/0!</v>
      </c>
      <c r="AR69" s="452">
        <f>AR70</f>
        <v>0</v>
      </c>
      <c r="AS69" s="452">
        <f>AS70</f>
        <v>0</v>
      </c>
      <c r="AT69" s="401" t="e">
        <f>AS69/AR69*100</f>
        <v>#DIV/0!</v>
      </c>
      <c r="AU69" s="403">
        <f t="shared" si="26"/>
        <v>0</v>
      </c>
      <c r="AV69" s="403">
        <f t="shared" si="26"/>
        <v>0</v>
      </c>
      <c r="AW69" s="403">
        <f t="shared" si="26"/>
        <v>0</v>
      </c>
      <c r="AX69" s="404" t="e">
        <f>AW69/AV69*100</f>
        <v>#DIV/0!</v>
      </c>
      <c r="BD69" s="405"/>
      <c r="BE69" s="405"/>
      <c r="BF69" s="405"/>
      <c r="BG69" s="406"/>
    </row>
    <row r="70" spans="1:59" s="296" customFormat="1" ht="120.75" customHeight="1">
      <c r="A70" s="478" t="s">
        <v>579</v>
      </c>
      <c r="B70" s="471" t="s">
        <v>581</v>
      </c>
      <c r="C70" s="455"/>
      <c r="D70" s="451"/>
      <c r="E70" s="451"/>
      <c r="F70" s="408" t="e">
        <f t="shared" si="18"/>
        <v>#DIV/0!</v>
      </c>
      <c r="G70" s="410">
        <f>K70+N70+Q70+T70+W70+Z70+AC70+AF70+AI70+AL70+AO70+AR70</f>
        <v>0</v>
      </c>
      <c r="H70" s="410">
        <f>G70</f>
        <v>0</v>
      </c>
      <c r="I70" s="410">
        <f>L70+O70+R70+U70+X70+AA70+AD70+AG70+AJ70+AM70+AP70+AS70</f>
        <v>0</v>
      </c>
      <c r="J70" s="444" t="e">
        <f>I70/H70*100</f>
        <v>#DIV/0!</v>
      </c>
      <c r="K70" s="452"/>
      <c r="L70" s="453"/>
      <c r="M70" s="465" t="e">
        <f>L70/K70*100</f>
        <v>#DIV/0!</v>
      </c>
      <c r="N70" s="453"/>
      <c r="O70" s="453"/>
      <c r="P70" s="465" t="e">
        <f>O70/N70*100</f>
        <v>#DIV/0!</v>
      </c>
      <c r="Q70" s="453"/>
      <c r="R70" s="453"/>
      <c r="S70" s="401"/>
      <c r="T70" s="452"/>
      <c r="U70" s="452"/>
      <c r="V70" s="401" t="e">
        <f>U70/T70*100</f>
        <v>#DIV/0!</v>
      </c>
      <c r="W70" s="452"/>
      <c r="X70" s="452"/>
      <c r="Y70" s="401" t="e">
        <f>X70/W70*100</f>
        <v>#DIV/0!</v>
      </c>
      <c r="Z70" s="452"/>
      <c r="AA70" s="452"/>
      <c r="AB70" s="401" t="e">
        <f>AA70/Z70*100</f>
        <v>#DIV/0!</v>
      </c>
      <c r="AC70" s="452"/>
      <c r="AD70" s="452"/>
      <c r="AE70" s="401" t="e">
        <f>AD70/AC70*100</f>
        <v>#DIV/0!</v>
      </c>
      <c r="AF70" s="452"/>
      <c r="AG70" s="452"/>
      <c r="AH70" s="401" t="e">
        <f>AG70/AF70*100</f>
        <v>#DIV/0!</v>
      </c>
      <c r="AI70" s="452"/>
      <c r="AJ70" s="452"/>
      <c r="AK70" s="401" t="e">
        <f>AJ70/AI70*100</f>
        <v>#DIV/0!</v>
      </c>
      <c r="AL70" s="477"/>
      <c r="AM70" s="477"/>
      <c r="AN70" s="401" t="e">
        <f>AM70/AL70*100</f>
        <v>#DIV/0!</v>
      </c>
      <c r="AO70" s="452"/>
      <c r="AP70" s="452"/>
      <c r="AQ70" s="401" t="e">
        <f>AP70/AO70*100</f>
        <v>#DIV/0!</v>
      </c>
      <c r="AR70" s="452"/>
      <c r="AS70" s="452"/>
      <c r="AT70" s="401" t="e">
        <f>AS70/AR70*100</f>
        <v>#DIV/0!</v>
      </c>
      <c r="AU70" s="403">
        <f t="shared" si="26"/>
        <v>0</v>
      </c>
      <c r="AV70" s="403">
        <f t="shared" si="26"/>
        <v>0</v>
      </c>
      <c r="AW70" s="403">
        <f t="shared" si="26"/>
        <v>0</v>
      </c>
      <c r="AX70" s="404" t="e">
        <f>AW70/AV70*100</f>
        <v>#DIV/0!</v>
      </c>
      <c r="BD70" s="405"/>
      <c r="BE70" s="405"/>
      <c r="BF70" s="405"/>
      <c r="BG70" s="406"/>
    </row>
    <row r="71" spans="1:59" s="296" customFormat="1" ht="97.5" customHeight="1">
      <c r="A71" s="478" t="s">
        <v>524</v>
      </c>
      <c r="B71" s="479" t="s">
        <v>399</v>
      </c>
      <c r="C71" s="455">
        <f>C72+C73</f>
        <v>0</v>
      </c>
      <c r="D71" s="455">
        <f>D72+D73</f>
        <v>0</v>
      </c>
      <c r="E71" s="455">
        <f>E72+E73</f>
        <v>0</v>
      </c>
      <c r="F71" s="408" t="e">
        <f t="shared" si="18"/>
        <v>#DIV/0!</v>
      </c>
      <c r="G71" s="410">
        <f t="shared" si="0"/>
        <v>0</v>
      </c>
      <c r="H71" s="410">
        <f t="shared" si="19"/>
        <v>0</v>
      </c>
      <c r="I71" s="410">
        <f t="shared" si="2"/>
        <v>0</v>
      </c>
      <c r="J71" s="444" t="e">
        <f t="shared" si="20"/>
        <v>#DIV/0!</v>
      </c>
      <c r="K71" s="452">
        <f>K72+K73</f>
        <v>0</v>
      </c>
      <c r="L71" s="453">
        <f>L72+L73</f>
        <v>0</v>
      </c>
      <c r="M71" s="465" t="e">
        <f t="shared" si="3"/>
        <v>#DIV/0!</v>
      </c>
      <c r="N71" s="453">
        <f>N72+N73</f>
        <v>0</v>
      </c>
      <c r="O71" s="453">
        <f>O72+O73</f>
        <v>0</v>
      </c>
      <c r="P71" s="465" t="e">
        <f t="shared" si="4"/>
        <v>#DIV/0!</v>
      </c>
      <c r="Q71" s="453">
        <f>Q72+Q73</f>
        <v>0</v>
      </c>
      <c r="R71" s="453">
        <f>R72+R73</f>
        <v>0</v>
      </c>
      <c r="S71" s="401"/>
      <c r="T71" s="452">
        <f>T72</f>
        <v>0</v>
      </c>
      <c r="U71" s="452">
        <f>U72</f>
        <v>0</v>
      </c>
      <c r="V71" s="401" t="e">
        <f t="shared" si="5"/>
        <v>#DIV/0!</v>
      </c>
      <c r="W71" s="452">
        <f>W72</f>
        <v>0</v>
      </c>
      <c r="X71" s="452">
        <f>X72</f>
        <v>0</v>
      </c>
      <c r="Y71" s="401" t="e">
        <f t="shared" si="6"/>
        <v>#DIV/0!</v>
      </c>
      <c r="Z71" s="452">
        <f>Z72</f>
        <v>0</v>
      </c>
      <c r="AA71" s="452">
        <f>AA72</f>
        <v>0</v>
      </c>
      <c r="AB71" s="401" t="e">
        <f t="shared" si="7"/>
        <v>#DIV/0!</v>
      </c>
      <c r="AC71" s="452">
        <f>AC72</f>
        <v>0</v>
      </c>
      <c r="AD71" s="452">
        <f>AD72</f>
        <v>0</v>
      </c>
      <c r="AE71" s="401" t="e">
        <f t="shared" si="8"/>
        <v>#DIV/0!</v>
      </c>
      <c r="AF71" s="452">
        <f>AF72</f>
        <v>0</v>
      </c>
      <c r="AG71" s="452">
        <f>AG72</f>
        <v>0</v>
      </c>
      <c r="AH71" s="401" t="e">
        <f t="shared" si="9"/>
        <v>#DIV/0!</v>
      </c>
      <c r="AI71" s="452">
        <f>AI72</f>
        <v>0</v>
      </c>
      <c r="AJ71" s="452">
        <f>AJ72</f>
        <v>0</v>
      </c>
      <c r="AK71" s="401" t="e">
        <f t="shared" si="10"/>
        <v>#DIV/0!</v>
      </c>
      <c r="AL71" s="477">
        <f>AL72</f>
        <v>0</v>
      </c>
      <c r="AM71" s="477">
        <f>AM72</f>
        <v>0</v>
      </c>
      <c r="AN71" s="401" t="e">
        <f t="shared" si="11"/>
        <v>#DIV/0!</v>
      </c>
      <c r="AO71" s="452">
        <f>AO72</f>
        <v>0</v>
      </c>
      <c r="AP71" s="452">
        <f>AP72</f>
        <v>0</v>
      </c>
      <c r="AQ71" s="401" t="e">
        <f t="shared" si="12"/>
        <v>#DIV/0!</v>
      </c>
      <c r="AR71" s="452">
        <f>AR72</f>
        <v>0</v>
      </c>
      <c r="AS71" s="452">
        <f>AS72</f>
        <v>0</v>
      </c>
      <c r="AT71" s="401" t="e">
        <f t="shared" si="13"/>
        <v>#DIV/0!</v>
      </c>
      <c r="AU71" s="403">
        <f t="shared" si="1"/>
        <v>0</v>
      </c>
      <c r="AV71" s="403">
        <f t="shared" si="1"/>
        <v>0</v>
      </c>
      <c r="AW71" s="403">
        <f t="shared" si="1"/>
        <v>0</v>
      </c>
      <c r="AX71" s="404" t="e">
        <f t="shared" si="14"/>
        <v>#DIV/0!</v>
      </c>
      <c r="BD71" s="405"/>
      <c r="BE71" s="405"/>
      <c r="BF71" s="405"/>
      <c r="BG71" s="406"/>
    </row>
    <row r="72" spans="1:59" s="296" customFormat="1" ht="102.75" customHeight="1">
      <c r="A72" s="478" t="s">
        <v>525</v>
      </c>
      <c r="B72" s="479" t="s">
        <v>400</v>
      </c>
      <c r="C72" s="455"/>
      <c r="D72" s="451"/>
      <c r="E72" s="451"/>
      <c r="F72" s="408" t="e">
        <f t="shared" si="18"/>
        <v>#DIV/0!</v>
      </c>
      <c r="G72" s="410">
        <f t="shared" si="0"/>
        <v>0</v>
      </c>
      <c r="H72" s="410">
        <f t="shared" si="19"/>
        <v>0</v>
      </c>
      <c r="I72" s="410">
        <f t="shared" si="2"/>
        <v>0</v>
      </c>
      <c r="J72" s="444" t="e">
        <f t="shared" si="20"/>
        <v>#DIV/0!</v>
      </c>
      <c r="K72" s="452"/>
      <c r="L72" s="453"/>
      <c r="M72" s="465" t="e">
        <f t="shared" si="3"/>
        <v>#DIV/0!</v>
      </c>
      <c r="N72" s="453"/>
      <c r="O72" s="453"/>
      <c r="P72" s="465" t="e">
        <f t="shared" si="4"/>
        <v>#DIV/0!</v>
      </c>
      <c r="Q72" s="453"/>
      <c r="R72" s="453"/>
      <c r="S72" s="401"/>
      <c r="T72" s="467"/>
      <c r="U72" s="468"/>
      <c r="V72" s="401" t="e">
        <f t="shared" si="5"/>
        <v>#DIV/0!</v>
      </c>
      <c r="W72" s="467"/>
      <c r="X72" s="467"/>
      <c r="Y72" s="401" t="e">
        <f t="shared" si="6"/>
        <v>#DIV/0!</v>
      </c>
      <c r="Z72" s="467"/>
      <c r="AA72" s="468"/>
      <c r="AB72" s="401" t="e">
        <f t="shared" si="7"/>
        <v>#DIV/0!</v>
      </c>
      <c r="AC72" s="467"/>
      <c r="AD72" s="468"/>
      <c r="AE72" s="401" t="e">
        <f t="shared" si="8"/>
        <v>#DIV/0!</v>
      </c>
      <c r="AF72" s="467"/>
      <c r="AG72" s="468"/>
      <c r="AH72" s="401" t="e">
        <f t="shared" si="9"/>
        <v>#DIV/0!</v>
      </c>
      <c r="AI72" s="467"/>
      <c r="AJ72" s="468"/>
      <c r="AK72" s="401" t="e">
        <f t="shared" si="10"/>
        <v>#DIV/0!</v>
      </c>
      <c r="AL72" s="480"/>
      <c r="AM72" s="481"/>
      <c r="AN72" s="401" t="e">
        <f t="shared" si="11"/>
        <v>#DIV/0!</v>
      </c>
      <c r="AO72" s="467"/>
      <c r="AP72" s="468"/>
      <c r="AQ72" s="401" t="e">
        <f t="shared" si="12"/>
        <v>#DIV/0!</v>
      </c>
      <c r="AR72" s="467"/>
      <c r="AS72" s="468"/>
      <c r="AT72" s="401" t="e">
        <f t="shared" si="13"/>
        <v>#DIV/0!</v>
      </c>
      <c r="AU72" s="403">
        <f t="shared" si="1"/>
        <v>0</v>
      </c>
      <c r="AV72" s="403">
        <f t="shared" si="1"/>
        <v>0</v>
      </c>
      <c r="AW72" s="403">
        <f t="shared" si="1"/>
        <v>0</v>
      </c>
      <c r="AX72" s="404" t="e">
        <f t="shared" si="14"/>
        <v>#DIV/0!</v>
      </c>
      <c r="BD72" s="405"/>
      <c r="BE72" s="405"/>
      <c r="BF72" s="405"/>
      <c r="BG72" s="406"/>
    </row>
    <row r="73" spans="1:59" s="296" customFormat="1" ht="122.25" customHeight="1">
      <c r="A73" s="478" t="s">
        <v>582</v>
      </c>
      <c r="B73" s="479" t="s">
        <v>583</v>
      </c>
      <c r="C73" s="455"/>
      <c r="D73" s="451"/>
      <c r="E73" s="451"/>
      <c r="F73" s="408" t="e">
        <f t="shared" si="18"/>
        <v>#DIV/0!</v>
      </c>
      <c r="G73" s="410">
        <f>K73+N73+Q73+T73+W73+Z73+AC73+AF73+AI73+AL73+AO73+AR73</f>
        <v>0</v>
      </c>
      <c r="H73" s="410">
        <f>G73</f>
        <v>0</v>
      </c>
      <c r="I73" s="410">
        <f>L73+O73+R73+U73+X73+AA73+AD73+AG73+AJ73+AM73+AP73+AS73</f>
        <v>0</v>
      </c>
      <c r="J73" s="444" t="e">
        <f>I73/H73*100</f>
        <v>#DIV/0!</v>
      </c>
      <c r="K73" s="467"/>
      <c r="L73" s="468"/>
      <c r="M73" s="465" t="e">
        <f>L73/K73*100</f>
        <v>#DIV/0!</v>
      </c>
      <c r="N73" s="467"/>
      <c r="O73" s="468"/>
      <c r="P73" s="465" t="e">
        <f>O73/N73*100</f>
        <v>#DIV/0!</v>
      </c>
      <c r="Q73" s="467"/>
      <c r="R73" s="468"/>
      <c r="S73" s="401"/>
      <c r="T73" s="453"/>
      <c r="U73" s="453"/>
      <c r="V73" s="401" t="e">
        <f>U73/T73*100</f>
        <v>#DIV/0!</v>
      </c>
      <c r="W73" s="453"/>
      <c r="X73" s="453"/>
      <c r="Y73" s="401" t="e">
        <f>X73/W73*100</f>
        <v>#DIV/0!</v>
      </c>
      <c r="Z73" s="453"/>
      <c r="AA73" s="453"/>
      <c r="AB73" s="401" t="e">
        <f>AA73/Z73*100</f>
        <v>#DIV/0!</v>
      </c>
      <c r="AC73" s="453"/>
      <c r="AD73" s="453"/>
      <c r="AE73" s="401" t="e">
        <f>AD73/AC73*100</f>
        <v>#DIV/0!</v>
      </c>
      <c r="AF73" s="453"/>
      <c r="AG73" s="453"/>
      <c r="AH73" s="401" t="e">
        <f>AG73/AF73*100</f>
        <v>#DIV/0!</v>
      </c>
      <c r="AI73" s="453"/>
      <c r="AJ73" s="453"/>
      <c r="AK73" s="401" t="e">
        <f>AJ73/AI73*100</f>
        <v>#DIV/0!</v>
      </c>
      <c r="AL73" s="453"/>
      <c r="AM73" s="453"/>
      <c r="AN73" s="401" t="e">
        <f>AM73/AL73*100</f>
        <v>#DIV/0!</v>
      </c>
      <c r="AO73" s="453"/>
      <c r="AP73" s="453"/>
      <c r="AQ73" s="401" t="e">
        <f>AP73/AO73*100</f>
        <v>#DIV/0!</v>
      </c>
      <c r="AR73" s="453"/>
      <c r="AS73" s="453"/>
      <c r="AT73" s="401" t="e">
        <f>AS73/AR73*100</f>
        <v>#DIV/0!</v>
      </c>
      <c r="AU73" s="403">
        <f>C73+G73</f>
        <v>0</v>
      </c>
      <c r="AV73" s="403">
        <f>D73+H73</f>
        <v>0</v>
      </c>
      <c r="AW73" s="403">
        <f>E73+I73</f>
        <v>0</v>
      </c>
      <c r="AX73" s="404" t="e">
        <f>AW73/AV73*100</f>
        <v>#DIV/0!</v>
      </c>
      <c r="BD73" s="405"/>
      <c r="BE73" s="405"/>
      <c r="BF73" s="405"/>
      <c r="BG73" s="406"/>
    </row>
    <row r="74" spans="1:59" s="296" customFormat="1" ht="62.25" customHeight="1">
      <c r="A74" s="478" t="s">
        <v>526</v>
      </c>
      <c r="B74" s="479" t="s">
        <v>401</v>
      </c>
      <c r="C74" s="455">
        <f>C75</f>
        <v>0</v>
      </c>
      <c r="D74" s="455">
        <f>D75</f>
        <v>0</v>
      </c>
      <c r="E74" s="455">
        <f>E75</f>
        <v>0</v>
      </c>
      <c r="F74" s="408" t="e">
        <f t="shared" si="18"/>
        <v>#DIV/0!</v>
      </c>
      <c r="G74" s="410">
        <f t="shared" si="0"/>
        <v>0</v>
      </c>
      <c r="H74" s="410">
        <f t="shared" si="19"/>
        <v>0</v>
      </c>
      <c r="I74" s="410">
        <f t="shared" si="2"/>
        <v>0</v>
      </c>
      <c r="J74" s="444" t="e">
        <f t="shared" si="20"/>
        <v>#DIV/0!</v>
      </c>
      <c r="K74" s="452">
        <f>K75</f>
        <v>0</v>
      </c>
      <c r="L74" s="453">
        <f>L75</f>
        <v>0</v>
      </c>
      <c r="M74" s="465" t="e">
        <f t="shared" si="3"/>
        <v>#DIV/0!</v>
      </c>
      <c r="N74" s="453">
        <f>N75</f>
        <v>0</v>
      </c>
      <c r="O74" s="453">
        <f>O75</f>
        <v>0</v>
      </c>
      <c r="P74" s="465" t="e">
        <f t="shared" si="4"/>
        <v>#DIV/0!</v>
      </c>
      <c r="Q74" s="453">
        <f>Q75</f>
        <v>0</v>
      </c>
      <c r="R74" s="453">
        <f>R75</f>
        <v>0</v>
      </c>
      <c r="S74" s="401"/>
      <c r="T74" s="452">
        <f>T75</f>
        <v>0</v>
      </c>
      <c r="U74" s="452">
        <f>U75</f>
        <v>0</v>
      </c>
      <c r="V74" s="401" t="e">
        <f t="shared" si="5"/>
        <v>#DIV/0!</v>
      </c>
      <c r="W74" s="452">
        <f>W75</f>
        <v>0</v>
      </c>
      <c r="X74" s="452">
        <f>X75</f>
        <v>0</v>
      </c>
      <c r="Y74" s="401" t="e">
        <f t="shared" si="6"/>
        <v>#DIV/0!</v>
      </c>
      <c r="Z74" s="452">
        <f>Z75</f>
        <v>0</v>
      </c>
      <c r="AA74" s="452">
        <f>AA75</f>
        <v>0</v>
      </c>
      <c r="AB74" s="401" t="e">
        <f t="shared" si="7"/>
        <v>#DIV/0!</v>
      </c>
      <c r="AC74" s="452">
        <f>AC75</f>
        <v>0</v>
      </c>
      <c r="AD74" s="452">
        <f>AD75</f>
        <v>0</v>
      </c>
      <c r="AE74" s="401" t="e">
        <f t="shared" si="8"/>
        <v>#DIV/0!</v>
      </c>
      <c r="AF74" s="452">
        <f>AF75</f>
        <v>0</v>
      </c>
      <c r="AG74" s="452">
        <f>AG75</f>
        <v>0</v>
      </c>
      <c r="AH74" s="401" t="e">
        <f t="shared" si="9"/>
        <v>#DIV/0!</v>
      </c>
      <c r="AI74" s="452">
        <f>AI75</f>
        <v>0</v>
      </c>
      <c r="AJ74" s="452">
        <f>AJ75</f>
        <v>0</v>
      </c>
      <c r="AK74" s="401" t="e">
        <f t="shared" si="10"/>
        <v>#DIV/0!</v>
      </c>
      <c r="AL74" s="477">
        <f>AL75</f>
        <v>0</v>
      </c>
      <c r="AM74" s="477">
        <f>AM75</f>
        <v>0</v>
      </c>
      <c r="AN74" s="401" t="e">
        <f t="shared" si="11"/>
        <v>#DIV/0!</v>
      </c>
      <c r="AO74" s="452">
        <f>AO75</f>
        <v>0</v>
      </c>
      <c r="AP74" s="452">
        <f>AP75</f>
        <v>0</v>
      </c>
      <c r="AQ74" s="401" t="e">
        <f t="shared" si="12"/>
        <v>#DIV/0!</v>
      </c>
      <c r="AR74" s="452">
        <f>AR75</f>
        <v>0</v>
      </c>
      <c r="AS74" s="452">
        <f>AS75</f>
        <v>0</v>
      </c>
      <c r="AT74" s="401" t="e">
        <f t="shared" si="13"/>
        <v>#DIV/0!</v>
      </c>
      <c r="AU74" s="403">
        <f t="shared" si="1"/>
        <v>0</v>
      </c>
      <c r="AV74" s="403">
        <f t="shared" si="1"/>
        <v>0</v>
      </c>
      <c r="AW74" s="403">
        <f t="shared" si="1"/>
        <v>0</v>
      </c>
      <c r="AX74" s="404" t="e">
        <f t="shared" si="14"/>
        <v>#DIV/0!</v>
      </c>
      <c r="BD74" s="405"/>
      <c r="BE74" s="405"/>
      <c r="BF74" s="405"/>
      <c r="BG74" s="406"/>
    </row>
    <row r="75" spans="1:59" s="296" customFormat="1" ht="66.75" customHeight="1">
      <c r="A75" s="478" t="s">
        <v>527</v>
      </c>
      <c r="B75" s="479" t="s">
        <v>402</v>
      </c>
      <c r="C75" s="455"/>
      <c r="D75" s="451"/>
      <c r="E75" s="451"/>
      <c r="F75" s="408" t="e">
        <f t="shared" si="18"/>
        <v>#DIV/0!</v>
      </c>
      <c r="G75" s="410">
        <f t="shared" si="0"/>
        <v>0</v>
      </c>
      <c r="H75" s="410">
        <f t="shared" si="19"/>
        <v>0</v>
      </c>
      <c r="I75" s="410">
        <f t="shared" si="2"/>
        <v>0</v>
      </c>
      <c r="J75" s="444" t="e">
        <f t="shared" si="20"/>
        <v>#DIV/0!</v>
      </c>
      <c r="K75" s="467"/>
      <c r="L75" s="468"/>
      <c r="M75" s="401" t="e">
        <f t="shared" si="3"/>
        <v>#DIV/0!</v>
      </c>
      <c r="N75" s="468"/>
      <c r="O75" s="468"/>
      <c r="P75" s="401" t="e">
        <f t="shared" si="4"/>
        <v>#DIV/0!</v>
      </c>
      <c r="Q75" s="468"/>
      <c r="R75" s="468"/>
      <c r="S75" s="401"/>
      <c r="T75" s="452"/>
      <c r="U75" s="452"/>
      <c r="V75" s="401" t="e">
        <f t="shared" si="5"/>
        <v>#DIV/0!</v>
      </c>
      <c r="W75" s="452"/>
      <c r="X75" s="452"/>
      <c r="Y75" s="401" t="e">
        <f t="shared" si="6"/>
        <v>#DIV/0!</v>
      </c>
      <c r="Z75" s="452"/>
      <c r="AA75" s="452"/>
      <c r="AB75" s="401" t="e">
        <f t="shared" si="7"/>
        <v>#DIV/0!</v>
      </c>
      <c r="AC75" s="452"/>
      <c r="AD75" s="452"/>
      <c r="AE75" s="401" t="e">
        <f t="shared" si="8"/>
        <v>#DIV/0!</v>
      </c>
      <c r="AF75" s="452"/>
      <c r="AG75" s="452"/>
      <c r="AH75" s="401" t="e">
        <f t="shared" si="9"/>
        <v>#DIV/0!</v>
      </c>
      <c r="AI75" s="452"/>
      <c r="AJ75" s="452"/>
      <c r="AK75" s="401" t="e">
        <f t="shared" si="10"/>
        <v>#DIV/0!</v>
      </c>
      <c r="AL75" s="477"/>
      <c r="AM75" s="477"/>
      <c r="AN75" s="401" t="e">
        <f t="shared" si="11"/>
        <v>#DIV/0!</v>
      </c>
      <c r="AO75" s="452"/>
      <c r="AP75" s="452"/>
      <c r="AQ75" s="401" t="e">
        <f t="shared" si="12"/>
        <v>#DIV/0!</v>
      </c>
      <c r="AR75" s="452"/>
      <c r="AS75" s="452"/>
      <c r="AT75" s="401" t="e">
        <f t="shared" si="13"/>
        <v>#DIV/0!</v>
      </c>
      <c r="AU75" s="403">
        <f t="shared" si="1"/>
        <v>0</v>
      </c>
      <c r="AV75" s="403">
        <f t="shared" si="1"/>
        <v>0</v>
      </c>
      <c r="AW75" s="403">
        <f t="shared" si="1"/>
        <v>0</v>
      </c>
      <c r="AX75" s="404" t="e">
        <f t="shared" si="14"/>
        <v>#DIV/0!</v>
      </c>
      <c r="BD75" s="405"/>
      <c r="BE75" s="405"/>
      <c r="BF75" s="405"/>
      <c r="BG75" s="406"/>
    </row>
    <row r="76" spans="1:59" s="296" customFormat="1" ht="43.5" customHeight="1">
      <c r="A76" s="478" t="s">
        <v>528</v>
      </c>
      <c r="B76" s="471" t="s">
        <v>403</v>
      </c>
      <c r="C76" s="455">
        <f>C77+C78</f>
        <v>0</v>
      </c>
      <c r="D76" s="455">
        <f>D77+D78</f>
        <v>0</v>
      </c>
      <c r="E76" s="455">
        <f>E77+E78</f>
        <v>0</v>
      </c>
      <c r="F76" s="408" t="e">
        <f t="shared" si="18"/>
        <v>#DIV/0!</v>
      </c>
      <c r="G76" s="410">
        <f t="shared" si="0"/>
        <v>0</v>
      </c>
      <c r="H76" s="410">
        <f t="shared" si="19"/>
        <v>0</v>
      </c>
      <c r="I76" s="410">
        <f t="shared" si="2"/>
        <v>0</v>
      </c>
      <c r="J76" s="444" t="e">
        <f t="shared" si="20"/>
        <v>#DIV/0!</v>
      </c>
      <c r="K76" s="452">
        <f>K77+K78</f>
        <v>0</v>
      </c>
      <c r="L76" s="453">
        <f>L77+L78</f>
        <v>0</v>
      </c>
      <c r="M76" s="465" t="e">
        <f t="shared" si="3"/>
        <v>#DIV/0!</v>
      </c>
      <c r="N76" s="453">
        <f>N77+N78</f>
        <v>0</v>
      </c>
      <c r="O76" s="453">
        <f>O77+O78</f>
        <v>0</v>
      </c>
      <c r="P76" s="465" t="e">
        <f t="shared" si="4"/>
        <v>#DIV/0!</v>
      </c>
      <c r="Q76" s="453">
        <f>Q77+Q78</f>
        <v>0</v>
      </c>
      <c r="R76" s="453">
        <f>R77+R78</f>
        <v>0</v>
      </c>
      <c r="S76" s="401"/>
      <c r="T76" s="452">
        <f>T77+T78</f>
        <v>0</v>
      </c>
      <c r="U76" s="452">
        <f>U77+U78</f>
        <v>0</v>
      </c>
      <c r="V76" s="401" t="e">
        <f t="shared" si="5"/>
        <v>#DIV/0!</v>
      </c>
      <c r="W76" s="452">
        <f>W77+W78</f>
        <v>0</v>
      </c>
      <c r="X76" s="452">
        <f>X77+X78</f>
        <v>0</v>
      </c>
      <c r="Y76" s="401" t="e">
        <f t="shared" si="6"/>
        <v>#DIV/0!</v>
      </c>
      <c r="Z76" s="452">
        <f>Z77+Z78</f>
        <v>0</v>
      </c>
      <c r="AA76" s="452">
        <f>AA77+AA78</f>
        <v>0</v>
      </c>
      <c r="AB76" s="401" t="e">
        <f t="shared" si="7"/>
        <v>#DIV/0!</v>
      </c>
      <c r="AC76" s="452">
        <f>AC77+AC78</f>
        <v>0</v>
      </c>
      <c r="AD76" s="452">
        <f>AD77+AD78</f>
        <v>0</v>
      </c>
      <c r="AE76" s="401" t="e">
        <f t="shared" si="8"/>
        <v>#DIV/0!</v>
      </c>
      <c r="AF76" s="452">
        <f>AF77+AF78</f>
        <v>0</v>
      </c>
      <c r="AG76" s="452">
        <f>AG77+AG78</f>
        <v>0</v>
      </c>
      <c r="AH76" s="401" t="e">
        <f t="shared" si="9"/>
        <v>#DIV/0!</v>
      </c>
      <c r="AI76" s="452">
        <f>AI77+AI78</f>
        <v>0</v>
      </c>
      <c r="AJ76" s="452">
        <f>AJ77+AJ78</f>
        <v>0</v>
      </c>
      <c r="AK76" s="401" t="e">
        <f t="shared" si="10"/>
        <v>#DIV/0!</v>
      </c>
      <c r="AL76" s="477">
        <f>AL77+AL78</f>
        <v>0</v>
      </c>
      <c r="AM76" s="477">
        <f>AM77+AM78</f>
        <v>0</v>
      </c>
      <c r="AN76" s="401" t="e">
        <f t="shared" si="11"/>
        <v>#DIV/0!</v>
      </c>
      <c r="AO76" s="452">
        <f>AO77+AO78</f>
        <v>0</v>
      </c>
      <c r="AP76" s="452">
        <f>AP77+AP78</f>
        <v>0</v>
      </c>
      <c r="AQ76" s="401" t="e">
        <f t="shared" si="12"/>
        <v>#DIV/0!</v>
      </c>
      <c r="AR76" s="452">
        <f>AR77+AR78</f>
        <v>0</v>
      </c>
      <c r="AS76" s="452">
        <f>AS77+AS78</f>
        <v>0</v>
      </c>
      <c r="AT76" s="401" t="e">
        <f t="shared" si="13"/>
        <v>#DIV/0!</v>
      </c>
      <c r="AU76" s="403">
        <f t="shared" si="1"/>
        <v>0</v>
      </c>
      <c r="AV76" s="403">
        <f t="shared" si="1"/>
        <v>0</v>
      </c>
      <c r="AW76" s="403">
        <f t="shared" si="1"/>
        <v>0</v>
      </c>
      <c r="AX76" s="404" t="e">
        <f t="shared" si="14"/>
        <v>#DIV/0!</v>
      </c>
      <c r="BD76" s="405"/>
      <c r="BE76" s="405"/>
      <c r="BF76" s="405"/>
      <c r="BG76" s="406"/>
    </row>
    <row r="77" spans="1:59" s="296" customFormat="1" ht="45" customHeight="1">
      <c r="A77" s="478" t="s">
        <v>529</v>
      </c>
      <c r="B77" s="471" t="s">
        <v>404</v>
      </c>
      <c r="C77" s="455"/>
      <c r="D77" s="451"/>
      <c r="E77" s="451"/>
      <c r="F77" s="408" t="e">
        <f t="shared" si="18"/>
        <v>#DIV/0!</v>
      </c>
      <c r="G77" s="410">
        <f t="shared" si="0"/>
        <v>0</v>
      </c>
      <c r="H77" s="410">
        <f t="shared" si="19"/>
        <v>0</v>
      </c>
      <c r="I77" s="410">
        <f t="shared" si="2"/>
        <v>0</v>
      </c>
      <c r="J77" s="444" t="e">
        <f t="shared" si="20"/>
        <v>#DIV/0!</v>
      </c>
      <c r="K77" s="452"/>
      <c r="L77" s="453"/>
      <c r="M77" s="465" t="e">
        <f t="shared" si="3"/>
        <v>#DIV/0!</v>
      </c>
      <c r="N77" s="453"/>
      <c r="O77" s="453"/>
      <c r="P77" s="465" t="e">
        <f t="shared" si="4"/>
        <v>#DIV/0!</v>
      </c>
      <c r="Q77" s="453"/>
      <c r="R77" s="453"/>
      <c r="S77" s="401"/>
      <c r="T77" s="452"/>
      <c r="U77" s="452"/>
      <c r="V77" s="401" t="e">
        <f t="shared" si="5"/>
        <v>#DIV/0!</v>
      </c>
      <c r="W77" s="452"/>
      <c r="X77" s="452"/>
      <c r="Y77" s="401" t="e">
        <f t="shared" si="6"/>
        <v>#DIV/0!</v>
      </c>
      <c r="Z77" s="452"/>
      <c r="AA77" s="452"/>
      <c r="AB77" s="401" t="e">
        <f t="shared" si="7"/>
        <v>#DIV/0!</v>
      </c>
      <c r="AC77" s="452"/>
      <c r="AD77" s="452"/>
      <c r="AE77" s="401" t="e">
        <f t="shared" si="8"/>
        <v>#DIV/0!</v>
      </c>
      <c r="AF77" s="452"/>
      <c r="AG77" s="452"/>
      <c r="AH77" s="401" t="e">
        <f t="shared" si="9"/>
        <v>#DIV/0!</v>
      </c>
      <c r="AI77" s="452"/>
      <c r="AJ77" s="452"/>
      <c r="AK77" s="401" t="e">
        <f t="shared" si="10"/>
        <v>#DIV/0!</v>
      </c>
      <c r="AL77" s="477"/>
      <c r="AM77" s="477"/>
      <c r="AN77" s="401" t="e">
        <f t="shared" si="11"/>
        <v>#DIV/0!</v>
      </c>
      <c r="AO77" s="452"/>
      <c r="AP77" s="452"/>
      <c r="AQ77" s="401" t="e">
        <f t="shared" si="12"/>
        <v>#DIV/0!</v>
      </c>
      <c r="AR77" s="452"/>
      <c r="AS77" s="452"/>
      <c r="AT77" s="401" t="e">
        <f t="shared" si="13"/>
        <v>#DIV/0!</v>
      </c>
      <c r="AU77" s="403">
        <f t="shared" si="1"/>
        <v>0</v>
      </c>
      <c r="AV77" s="403">
        <f t="shared" si="1"/>
        <v>0</v>
      </c>
      <c r="AW77" s="403">
        <f t="shared" si="1"/>
        <v>0</v>
      </c>
      <c r="AX77" s="404" t="e">
        <f t="shared" si="14"/>
        <v>#DIV/0!</v>
      </c>
      <c r="BD77" s="405"/>
      <c r="BE77" s="405"/>
      <c r="BF77" s="405"/>
      <c r="BG77" s="406"/>
    </row>
    <row r="78" spans="1:59" s="296" customFormat="1" ht="38.25" customHeight="1">
      <c r="A78" s="478" t="s">
        <v>530</v>
      </c>
      <c r="B78" s="471" t="s">
        <v>405</v>
      </c>
      <c r="C78" s="455"/>
      <c r="D78" s="451"/>
      <c r="E78" s="451"/>
      <c r="F78" s="408" t="e">
        <f t="shared" si="18"/>
        <v>#DIV/0!</v>
      </c>
      <c r="G78" s="410">
        <f t="shared" si="0"/>
        <v>0</v>
      </c>
      <c r="H78" s="410">
        <f t="shared" si="19"/>
        <v>0</v>
      </c>
      <c r="I78" s="410">
        <f t="shared" si="2"/>
        <v>0</v>
      </c>
      <c r="J78" s="444" t="e">
        <f t="shared" si="20"/>
        <v>#DIV/0!</v>
      </c>
      <c r="K78" s="452"/>
      <c r="L78" s="453"/>
      <c r="M78" s="465" t="e">
        <f t="shared" si="3"/>
        <v>#DIV/0!</v>
      </c>
      <c r="N78" s="453"/>
      <c r="O78" s="453"/>
      <c r="P78" s="465" t="e">
        <f t="shared" si="4"/>
        <v>#DIV/0!</v>
      </c>
      <c r="Q78" s="453"/>
      <c r="R78" s="453"/>
      <c r="S78" s="401"/>
      <c r="T78" s="468"/>
      <c r="U78" s="468"/>
      <c r="V78" s="401" t="e">
        <f t="shared" si="5"/>
        <v>#DIV/0!</v>
      </c>
      <c r="W78" s="468"/>
      <c r="X78" s="468"/>
      <c r="Y78" s="401" t="e">
        <f t="shared" si="6"/>
        <v>#DIV/0!</v>
      </c>
      <c r="Z78" s="468"/>
      <c r="AA78" s="468"/>
      <c r="AB78" s="401" t="e">
        <f t="shared" si="7"/>
        <v>#DIV/0!</v>
      </c>
      <c r="AC78" s="468"/>
      <c r="AD78" s="468"/>
      <c r="AE78" s="401" t="e">
        <f t="shared" si="8"/>
        <v>#DIV/0!</v>
      </c>
      <c r="AF78" s="468"/>
      <c r="AG78" s="468"/>
      <c r="AH78" s="401" t="e">
        <f t="shared" si="9"/>
        <v>#DIV/0!</v>
      </c>
      <c r="AI78" s="468"/>
      <c r="AJ78" s="468"/>
      <c r="AK78" s="401" t="e">
        <f t="shared" si="10"/>
        <v>#DIV/0!</v>
      </c>
      <c r="AL78" s="481"/>
      <c r="AM78" s="481"/>
      <c r="AN78" s="401" t="e">
        <f t="shared" si="11"/>
        <v>#DIV/0!</v>
      </c>
      <c r="AO78" s="468"/>
      <c r="AP78" s="468"/>
      <c r="AQ78" s="401" t="e">
        <f t="shared" si="12"/>
        <v>#DIV/0!</v>
      </c>
      <c r="AR78" s="468"/>
      <c r="AS78" s="468"/>
      <c r="AT78" s="401" t="e">
        <f t="shared" si="13"/>
        <v>#DIV/0!</v>
      </c>
      <c r="AU78" s="403">
        <f t="shared" si="1"/>
        <v>0</v>
      </c>
      <c r="AV78" s="403">
        <f t="shared" si="1"/>
        <v>0</v>
      </c>
      <c r="AW78" s="403">
        <f t="shared" si="1"/>
        <v>0</v>
      </c>
      <c r="AX78" s="404" t="e">
        <f t="shared" si="14"/>
        <v>#DIV/0!</v>
      </c>
      <c r="BD78" s="405"/>
      <c r="BE78" s="405"/>
      <c r="BF78" s="405"/>
      <c r="BG78" s="406"/>
    </row>
    <row r="79" spans="1:59" s="296" customFormat="1" ht="99" customHeight="1">
      <c r="A79" s="475" t="s">
        <v>531</v>
      </c>
      <c r="B79" s="450" t="s">
        <v>358</v>
      </c>
      <c r="C79" s="451">
        <f>C80</f>
        <v>0</v>
      </c>
      <c r="D79" s="451">
        <f>D80</f>
        <v>0</v>
      </c>
      <c r="E79" s="451">
        <f>E80</f>
        <v>0</v>
      </c>
      <c r="F79" s="408" t="e">
        <f t="shared" si="18"/>
        <v>#DIV/0!</v>
      </c>
      <c r="G79" s="410">
        <f t="shared" si="0"/>
        <v>12401</v>
      </c>
      <c r="H79" s="410">
        <f t="shared" si="19"/>
        <v>12401</v>
      </c>
      <c r="I79" s="410">
        <f t="shared" si="2"/>
        <v>12401</v>
      </c>
      <c r="J79" s="444">
        <f t="shared" si="20"/>
        <v>100</v>
      </c>
      <c r="K79" s="452">
        <f>K80</f>
        <v>0</v>
      </c>
      <c r="L79" s="453">
        <f>L80</f>
        <v>0</v>
      </c>
      <c r="M79" s="401" t="e">
        <f t="shared" si="3"/>
        <v>#DIV/0!</v>
      </c>
      <c r="N79" s="453">
        <f>N80</f>
        <v>0</v>
      </c>
      <c r="O79" s="453">
        <f>O80</f>
        <v>0</v>
      </c>
      <c r="P79" s="401" t="e">
        <f t="shared" si="4"/>
        <v>#DIV/0!</v>
      </c>
      <c r="Q79" s="453">
        <f>Q80</f>
        <v>12401</v>
      </c>
      <c r="R79" s="453">
        <f>R80</f>
        <v>12401</v>
      </c>
      <c r="S79" s="401">
        <f>R79/Q79*100</f>
        <v>100</v>
      </c>
      <c r="T79" s="453">
        <f>T80</f>
        <v>0</v>
      </c>
      <c r="U79" s="453">
        <f>U80</f>
        <v>0</v>
      </c>
      <c r="V79" s="401" t="e">
        <f t="shared" si="5"/>
        <v>#DIV/0!</v>
      </c>
      <c r="W79" s="453">
        <f>W80</f>
        <v>0</v>
      </c>
      <c r="X79" s="453">
        <f>X80</f>
        <v>0</v>
      </c>
      <c r="Y79" s="401" t="e">
        <f t="shared" si="6"/>
        <v>#DIV/0!</v>
      </c>
      <c r="Z79" s="453">
        <f>Z80</f>
        <v>0</v>
      </c>
      <c r="AA79" s="453">
        <f>AA80</f>
        <v>0</v>
      </c>
      <c r="AB79" s="401" t="e">
        <f t="shared" si="7"/>
        <v>#DIV/0!</v>
      </c>
      <c r="AC79" s="453">
        <f>AC80</f>
        <v>0</v>
      </c>
      <c r="AD79" s="453">
        <f>AD80</f>
        <v>0</v>
      </c>
      <c r="AE79" s="401" t="e">
        <f t="shared" si="8"/>
        <v>#DIV/0!</v>
      </c>
      <c r="AF79" s="453">
        <f>AF80</f>
        <v>0</v>
      </c>
      <c r="AG79" s="453">
        <f>AG80</f>
        <v>0</v>
      </c>
      <c r="AH79" s="401" t="e">
        <f t="shared" si="9"/>
        <v>#DIV/0!</v>
      </c>
      <c r="AI79" s="453">
        <f>AI80</f>
        <v>0</v>
      </c>
      <c r="AJ79" s="453">
        <f>AJ80</f>
        <v>0</v>
      </c>
      <c r="AK79" s="401" t="e">
        <f t="shared" si="10"/>
        <v>#DIV/0!</v>
      </c>
      <c r="AL79" s="454">
        <f>AL80</f>
        <v>0</v>
      </c>
      <c r="AM79" s="454">
        <f>AM80</f>
        <v>0</v>
      </c>
      <c r="AN79" s="401" t="e">
        <f t="shared" si="11"/>
        <v>#DIV/0!</v>
      </c>
      <c r="AO79" s="453">
        <f>AO80</f>
        <v>0</v>
      </c>
      <c r="AP79" s="453">
        <f>AP80</f>
        <v>0</v>
      </c>
      <c r="AQ79" s="401" t="e">
        <f t="shared" si="12"/>
        <v>#DIV/0!</v>
      </c>
      <c r="AR79" s="453">
        <f>AR80</f>
        <v>0</v>
      </c>
      <c r="AS79" s="453">
        <f>AS80</f>
        <v>0</v>
      </c>
      <c r="AT79" s="401" t="e">
        <f t="shared" si="13"/>
        <v>#DIV/0!</v>
      </c>
      <c r="AU79" s="403">
        <f t="shared" si="1"/>
        <v>12401</v>
      </c>
      <c r="AV79" s="403">
        <f t="shared" si="1"/>
        <v>12401</v>
      </c>
      <c r="AW79" s="403">
        <f t="shared" si="1"/>
        <v>12401</v>
      </c>
      <c r="AX79" s="404">
        <f t="shared" si="14"/>
        <v>100</v>
      </c>
      <c r="BD79" s="405">
        <f t="shared" si="15"/>
        <v>12401</v>
      </c>
      <c r="BE79" s="405">
        <f t="shared" si="16"/>
        <v>12401</v>
      </c>
      <c r="BF79" s="405">
        <f t="shared" si="16"/>
        <v>12401</v>
      </c>
      <c r="BG79" s="406">
        <f t="shared" si="17"/>
        <v>100</v>
      </c>
    </row>
    <row r="80" spans="1:59" s="296" customFormat="1" ht="117" customHeight="1">
      <c r="A80" s="475" t="s">
        <v>532</v>
      </c>
      <c r="B80" s="476" t="s">
        <v>359</v>
      </c>
      <c r="C80" s="451"/>
      <c r="D80" s="451"/>
      <c r="E80" s="451"/>
      <c r="F80" s="408" t="e">
        <f t="shared" si="18"/>
        <v>#DIV/0!</v>
      </c>
      <c r="G80" s="410">
        <f t="shared" si="0"/>
        <v>12401</v>
      </c>
      <c r="H80" s="410">
        <f t="shared" si="19"/>
        <v>12401</v>
      </c>
      <c r="I80" s="410">
        <f t="shared" si="2"/>
        <v>12401</v>
      </c>
      <c r="J80" s="444">
        <f t="shared" si="20"/>
        <v>100</v>
      </c>
      <c r="K80" s="467"/>
      <c r="L80" s="468"/>
      <c r="M80" s="401" t="e">
        <f t="shared" si="3"/>
        <v>#DIV/0!</v>
      </c>
      <c r="N80" s="468"/>
      <c r="O80" s="468"/>
      <c r="P80" s="401" t="e">
        <f t="shared" si="4"/>
        <v>#DIV/0!</v>
      </c>
      <c r="Q80" s="468">
        <v>12401</v>
      </c>
      <c r="R80" s="468">
        <v>12401</v>
      </c>
      <c r="S80" s="401">
        <f>R80/Q80*100</f>
        <v>100</v>
      </c>
      <c r="T80" s="453"/>
      <c r="U80" s="453"/>
      <c r="V80" s="401" t="e">
        <f t="shared" si="5"/>
        <v>#DIV/0!</v>
      </c>
      <c r="W80" s="453"/>
      <c r="X80" s="453"/>
      <c r="Y80" s="401" t="e">
        <f t="shared" si="6"/>
        <v>#DIV/0!</v>
      </c>
      <c r="Z80" s="453"/>
      <c r="AA80" s="453"/>
      <c r="AB80" s="401" t="e">
        <f t="shared" si="7"/>
        <v>#DIV/0!</v>
      </c>
      <c r="AC80" s="453"/>
      <c r="AD80" s="453"/>
      <c r="AE80" s="401" t="e">
        <f t="shared" si="8"/>
        <v>#DIV/0!</v>
      </c>
      <c r="AF80" s="453"/>
      <c r="AG80" s="453"/>
      <c r="AH80" s="401" t="e">
        <f t="shared" si="9"/>
        <v>#DIV/0!</v>
      </c>
      <c r="AI80" s="453"/>
      <c r="AJ80" s="453"/>
      <c r="AK80" s="401" t="e">
        <f t="shared" si="10"/>
        <v>#DIV/0!</v>
      </c>
      <c r="AL80" s="454"/>
      <c r="AM80" s="454"/>
      <c r="AN80" s="401" t="e">
        <f t="shared" si="11"/>
        <v>#DIV/0!</v>
      </c>
      <c r="AO80" s="453"/>
      <c r="AP80" s="453"/>
      <c r="AQ80" s="401" t="e">
        <f t="shared" si="12"/>
        <v>#DIV/0!</v>
      </c>
      <c r="AR80" s="453"/>
      <c r="AS80" s="453"/>
      <c r="AT80" s="401" t="e">
        <f t="shared" si="13"/>
        <v>#DIV/0!</v>
      </c>
      <c r="AU80" s="403">
        <f t="shared" si="1"/>
        <v>12401</v>
      </c>
      <c r="AV80" s="403">
        <f t="shared" si="1"/>
        <v>12401</v>
      </c>
      <c r="AW80" s="403">
        <f t="shared" si="1"/>
        <v>12401</v>
      </c>
      <c r="AX80" s="404">
        <f t="shared" si="14"/>
        <v>100</v>
      </c>
      <c r="BD80" s="405">
        <f t="shared" si="15"/>
        <v>12401</v>
      </c>
      <c r="BE80" s="405">
        <f t="shared" si="16"/>
        <v>12401</v>
      </c>
      <c r="BF80" s="405">
        <f t="shared" si="16"/>
        <v>12401</v>
      </c>
      <c r="BG80" s="406">
        <f t="shared" si="17"/>
        <v>100</v>
      </c>
    </row>
    <row r="81" spans="1:59" ht="24.75" customHeight="1">
      <c r="A81" s="475" t="s">
        <v>533</v>
      </c>
      <c r="B81" s="450" t="s">
        <v>91</v>
      </c>
      <c r="C81" s="451">
        <f>C82+C83+C84</f>
        <v>0</v>
      </c>
      <c r="D81" s="451">
        <f>D82+D83+D84</f>
        <v>0</v>
      </c>
      <c r="E81" s="451">
        <f>E82+E83+E84</f>
        <v>0</v>
      </c>
      <c r="F81" s="432" t="e">
        <f t="shared" si="18"/>
        <v>#DIV/0!</v>
      </c>
      <c r="G81" s="410">
        <f t="shared" si="0"/>
        <v>69558</v>
      </c>
      <c r="H81" s="410">
        <f t="shared" si="19"/>
        <v>69558</v>
      </c>
      <c r="I81" s="410">
        <f t="shared" si="2"/>
        <v>69558</v>
      </c>
      <c r="J81" s="444">
        <f t="shared" si="20"/>
        <v>100</v>
      </c>
      <c r="K81" s="452">
        <f>K82+K83+K84</f>
        <v>0</v>
      </c>
      <c r="L81" s="452">
        <f>L82+L83+L84</f>
        <v>0</v>
      </c>
      <c r="M81" s="401" t="e">
        <f t="shared" si="3"/>
        <v>#DIV/0!</v>
      </c>
      <c r="N81" s="452">
        <f>N82+N83+N84</f>
        <v>0</v>
      </c>
      <c r="O81" s="452">
        <f>O82+O83+O84</f>
        <v>0</v>
      </c>
      <c r="P81" s="401" t="e">
        <f t="shared" si="4"/>
        <v>#DIV/0!</v>
      </c>
      <c r="Q81" s="452">
        <f>Q82+Q83+Q84</f>
        <v>69558</v>
      </c>
      <c r="R81" s="452">
        <f>R82+R83+R84</f>
        <v>69558</v>
      </c>
      <c r="S81" s="401">
        <f>R81/Q81*100</f>
        <v>100</v>
      </c>
      <c r="T81" s="453">
        <f>T82+T83+T84</f>
        <v>0</v>
      </c>
      <c r="U81" s="453">
        <f>U82+U83+U84</f>
        <v>0</v>
      </c>
      <c r="V81" s="401" t="e">
        <f t="shared" si="5"/>
        <v>#DIV/0!</v>
      </c>
      <c r="W81" s="453">
        <f>W82+W83+W84</f>
        <v>0</v>
      </c>
      <c r="X81" s="453">
        <f>X82+X83+X84</f>
        <v>0</v>
      </c>
      <c r="Y81" s="401" t="e">
        <f t="shared" si="6"/>
        <v>#DIV/0!</v>
      </c>
      <c r="Z81" s="453">
        <f>Z82+Z83+Z84</f>
        <v>0</v>
      </c>
      <c r="AA81" s="453">
        <f>AA82+AA83+AA84</f>
        <v>0</v>
      </c>
      <c r="AB81" s="401" t="e">
        <f t="shared" si="7"/>
        <v>#DIV/0!</v>
      </c>
      <c r="AC81" s="453">
        <f>AC82+AC83+AC84</f>
        <v>0</v>
      </c>
      <c r="AD81" s="453">
        <f>AD82+AD83+AD84</f>
        <v>0</v>
      </c>
      <c r="AE81" s="401" t="e">
        <f t="shared" si="8"/>
        <v>#DIV/0!</v>
      </c>
      <c r="AF81" s="453">
        <f>AF82+AF83+AF84</f>
        <v>0</v>
      </c>
      <c r="AG81" s="453">
        <f>AG82+AG83+AG84</f>
        <v>0</v>
      </c>
      <c r="AH81" s="401" t="e">
        <f t="shared" si="9"/>
        <v>#DIV/0!</v>
      </c>
      <c r="AI81" s="453">
        <f>AI82+AI83+AI84</f>
        <v>0</v>
      </c>
      <c r="AJ81" s="453">
        <f>AJ82+AJ83+AJ84</f>
        <v>0</v>
      </c>
      <c r="AK81" s="401" t="e">
        <f t="shared" si="10"/>
        <v>#DIV/0!</v>
      </c>
      <c r="AL81" s="454">
        <f>AL82+AL83+AL84</f>
        <v>0</v>
      </c>
      <c r="AM81" s="454">
        <f>AM82+AM83+AM84</f>
        <v>0</v>
      </c>
      <c r="AN81" s="401" t="e">
        <f t="shared" si="11"/>
        <v>#DIV/0!</v>
      </c>
      <c r="AO81" s="453">
        <f>AO82+AO83+AO84</f>
        <v>0</v>
      </c>
      <c r="AP81" s="453">
        <f>AP82+AP83+AP84</f>
        <v>0</v>
      </c>
      <c r="AQ81" s="401" t="e">
        <f t="shared" si="12"/>
        <v>#DIV/0!</v>
      </c>
      <c r="AR81" s="453">
        <f>AR82+AR83+AR84</f>
        <v>0</v>
      </c>
      <c r="AS81" s="453">
        <f>AS82+AS83+AS84</f>
        <v>0</v>
      </c>
      <c r="AT81" s="401" t="e">
        <f t="shared" si="13"/>
        <v>#DIV/0!</v>
      </c>
      <c r="AU81" s="403">
        <f t="shared" si="1"/>
        <v>69558</v>
      </c>
      <c r="AV81" s="403">
        <f t="shared" si="1"/>
        <v>69558</v>
      </c>
      <c r="AW81" s="403">
        <f t="shared" si="1"/>
        <v>69558</v>
      </c>
      <c r="AX81" s="404">
        <f t="shared" si="14"/>
        <v>100</v>
      </c>
      <c r="BD81" s="405">
        <f t="shared" si="15"/>
        <v>69558</v>
      </c>
      <c r="BE81" s="405">
        <f t="shared" si="16"/>
        <v>69558</v>
      </c>
      <c r="BF81" s="405">
        <f t="shared" si="16"/>
        <v>69558</v>
      </c>
      <c r="BG81" s="406">
        <f t="shared" si="17"/>
        <v>100</v>
      </c>
    </row>
    <row r="82" spans="1:59" ht="40.5" customHeight="1">
      <c r="A82" s="475" t="s">
        <v>534</v>
      </c>
      <c r="B82" s="450" t="s">
        <v>584</v>
      </c>
      <c r="C82" s="455"/>
      <c r="D82" s="451"/>
      <c r="E82" s="451"/>
      <c r="F82" s="432" t="e">
        <f t="shared" si="18"/>
        <v>#DIV/0!</v>
      </c>
      <c r="G82" s="410">
        <f t="shared" si="0"/>
        <v>0</v>
      </c>
      <c r="H82" s="410">
        <f t="shared" si="19"/>
        <v>0</v>
      </c>
      <c r="I82" s="410">
        <f t="shared" si="2"/>
        <v>0</v>
      </c>
      <c r="J82" s="444" t="e">
        <f t="shared" si="20"/>
        <v>#DIV/0!</v>
      </c>
      <c r="K82" s="452"/>
      <c r="L82" s="453"/>
      <c r="M82" s="401" t="e">
        <f t="shared" si="3"/>
        <v>#DIV/0!</v>
      </c>
      <c r="N82" s="453"/>
      <c r="O82" s="453"/>
      <c r="P82" s="401" t="e">
        <f t="shared" si="4"/>
        <v>#DIV/0!</v>
      </c>
      <c r="Q82" s="453"/>
      <c r="R82" s="453"/>
      <c r="S82" s="401"/>
      <c r="T82" s="453"/>
      <c r="U82" s="453"/>
      <c r="V82" s="401" t="e">
        <f t="shared" si="5"/>
        <v>#DIV/0!</v>
      </c>
      <c r="W82" s="453"/>
      <c r="X82" s="453"/>
      <c r="Y82" s="401" t="e">
        <f t="shared" si="6"/>
        <v>#DIV/0!</v>
      </c>
      <c r="Z82" s="453"/>
      <c r="AA82" s="453"/>
      <c r="AB82" s="401" t="e">
        <f t="shared" si="7"/>
        <v>#DIV/0!</v>
      </c>
      <c r="AC82" s="453"/>
      <c r="AD82" s="453"/>
      <c r="AE82" s="401" t="e">
        <f t="shared" si="8"/>
        <v>#DIV/0!</v>
      </c>
      <c r="AF82" s="453"/>
      <c r="AG82" s="453"/>
      <c r="AH82" s="401" t="e">
        <f t="shared" si="9"/>
        <v>#DIV/0!</v>
      </c>
      <c r="AI82" s="453"/>
      <c r="AJ82" s="453"/>
      <c r="AK82" s="401" t="e">
        <f t="shared" si="10"/>
        <v>#DIV/0!</v>
      </c>
      <c r="AL82" s="454"/>
      <c r="AM82" s="454"/>
      <c r="AN82" s="401" t="e">
        <f t="shared" si="11"/>
        <v>#DIV/0!</v>
      </c>
      <c r="AO82" s="453"/>
      <c r="AP82" s="453"/>
      <c r="AQ82" s="401" t="e">
        <f t="shared" si="12"/>
        <v>#DIV/0!</v>
      </c>
      <c r="AR82" s="453"/>
      <c r="AS82" s="453"/>
      <c r="AT82" s="401" t="e">
        <f t="shared" si="13"/>
        <v>#DIV/0!</v>
      </c>
      <c r="AU82" s="403">
        <f t="shared" si="1"/>
        <v>0</v>
      </c>
      <c r="AV82" s="403">
        <f t="shared" si="1"/>
        <v>0</v>
      </c>
      <c r="AW82" s="403">
        <f t="shared" si="1"/>
        <v>0</v>
      </c>
      <c r="AX82" s="404" t="e">
        <f t="shared" si="14"/>
        <v>#DIV/0!</v>
      </c>
      <c r="BD82" s="405">
        <f t="shared" si="15"/>
        <v>0</v>
      </c>
      <c r="BE82" s="405">
        <f t="shared" si="16"/>
        <v>0</v>
      </c>
      <c r="BF82" s="405">
        <f t="shared" si="16"/>
        <v>0</v>
      </c>
      <c r="BG82" s="406" t="e">
        <f t="shared" si="17"/>
        <v>#DIV/0!</v>
      </c>
    </row>
    <row r="83" spans="1:59" ht="40.5" customHeight="1">
      <c r="A83" s="475" t="s">
        <v>535</v>
      </c>
      <c r="B83" s="450" t="s">
        <v>406</v>
      </c>
      <c r="C83" s="451"/>
      <c r="D83" s="451"/>
      <c r="E83" s="451"/>
      <c r="F83" s="432" t="e">
        <f>E83/D83*100</f>
        <v>#DIV/0!</v>
      </c>
      <c r="G83" s="410">
        <f aca="true" t="shared" si="27" ref="G83:G99">K83+N83+Q83+T83+W83+Z83+AC83+AF83+AI83+AL83+AO83+AR83</f>
        <v>0</v>
      </c>
      <c r="H83" s="410">
        <f aca="true" t="shared" si="28" ref="H83:H102">G83</f>
        <v>0</v>
      </c>
      <c r="I83" s="410">
        <f aca="true" t="shared" si="29" ref="I83:I100">L83+O83+R83+U83+X83+AA83+AD83+AG83+AJ83+AM83+AP83+AS83</f>
        <v>0</v>
      </c>
      <c r="J83" s="444" t="e">
        <f aca="true" t="shared" si="30" ref="J83:J101">I83/H83*100</f>
        <v>#DIV/0!</v>
      </c>
      <c r="K83" s="482"/>
      <c r="L83" s="482"/>
      <c r="M83" s="401" t="e">
        <f aca="true" t="shared" si="31" ref="M83:M101">L83/K83*100</f>
        <v>#DIV/0!</v>
      </c>
      <c r="N83" s="482"/>
      <c r="O83" s="482"/>
      <c r="P83" s="401" t="e">
        <f aca="true" t="shared" si="32" ref="P83:P101">O83/N83*100</f>
        <v>#DIV/0!</v>
      </c>
      <c r="Q83" s="482"/>
      <c r="R83" s="482"/>
      <c r="S83" s="401"/>
      <c r="T83" s="468"/>
      <c r="U83" s="468"/>
      <c r="V83" s="401" t="e">
        <f aca="true" t="shared" si="33" ref="V83:V101">U83/T83*100</f>
        <v>#DIV/0!</v>
      </c>
      <c r="W83" s="468"/>
      <c r="X83" s="468"/>
      <c r="Y83" s="401" t="e">
        <f aca="true" t="shared" si="34" ref="Y83:Y101">X83/W83*100</f>
        <v>#DIV/0!</v>
      </c>
      <c r="Z83" s="468"/>
      <c r="AA83" s="468"/>
      <c r="AB83" s="401" t="e">
        <f aca="true" t="shared" si="35" ref="AB83:AB101">AA83/Z83*100</f>
        <v>#DIV/0!</v>
      </c>
      <c r="AC83" s="468"/>
      <c r="AD83" s="468"/>
      <c r="AE83" s="401" t="e">
        <f aca="true" t="shared" si="36" ref="AE83:AE101">AD83/AC83*100</f>
        <v>#DIV/0!</v>
      </c>
      <c r="AF83" s="468"/>
      <c r="AG83" s="468"/>
      <c r="AH83" s="401" t="e">
        <f aca="true" t="shared" si="37" ref="AH83:AH101">AG83/AF83*100</f>
        <v>#DIV/0!</v>
      </c>
      <c r="AI83" s="468"/>
      <c r="AJ83" s="468"/>
      <c r="AK83" s="401" t="e">
        <f aca="true" t="shared" si="38" ref="AK83:AK101">AJ83/AI83*100</f>
        <v>#DIV/0!</v>
      </c>
      <c r="AL83" s="481"/>
      <c r="AM83" s="481"/>
      <c r="AN83" s="401" t="e">
        <f aca="true" t="shared" si="39" ref="AN83:AN101">AM83/AL83*100</f>
        <v>#DIV/0!</v>
      </c>
      <c r="AO83" s="468"/>
      <c r="AP83" s="468"/>
      <c r="AQ83" s="401" t="e">
        <f aca="true" t="shared" si="40" ref="AQ83:AQ101">AP83/AO83*100</f>
        <v>#DIV/0!</v>
      </c>
      <c r="AR83" s="468"/>
      <c r="AS83" s="468"/>
      <c r="AT83" s="401" t="e">
        <f aca="true" t="shared" si="41" ref="AT83:AT101">AS83/AR83*100</f>
        <v>#DIV/0!</v>
      </c>
      <c r="AU83" s="403">
        <f aca="true" t="shared" si="42" ref="AU83:AW100">C83+G83</f>
        <v>0</v>
      </c>
      <c r="AV83" s="403">
        <f t="shared" si="42"/>
        <v>0</v>
      </c>
      <c r="AW83" s="403">
        <f t="shared" si="42"/>
        <v>0</v>
      </c>
      <c r="AX83" s="404" t="e">
        <f aca="true" t="shared" si="43" ref="AX83:AX101">AW83/AV83*100</f>
        <v>#DIV/0!</v>
      </c>
      <c r="BD83" s="405"/>
      <c r="BE83" s="405"/>
      <c r="BF83" s="405"/>
      <c r="BG83" s="406"/>
    </row>
    <row r="84" spans="1:59" ht="43.5" customHeight="1">
      <c r="A84" s="475" t="s">
        <v>536</v>
      </c>
      <c r="B84" s="450" t="s">
        <v>407</v>
      </c>
      <c r="C84" s="451"/>
      <c r="D84" s="451"/>
      <c r="E84" s="451"/>
      <c r="F84" s="432" t="e">
        <f t="shared" si="18"/>
        <v>#DIV/0!</v>
      </c>
      <c r="G84" s="410">
        <f t="shared" si="27"/>
        <v>69558</v>
      </c>
      <c r="H84" s="410">
        <f t="shared" si="28"/>
        <v>69558</v>
      </c>
      <c r="I84" s="410">
        <f t="shared" si="29"/>
        <v>69558</v>
      </c>
      <c r="J84" s="444">
        <f t="shared" si="30"/>
        <v>100</v>
      </c>
      <c r="K84" s="467"/>
      <c r="L84" s="467"/>
      <c r="M84" s="401" t="e">
        <f t="shared" si="31"/>
        <v>#DIV/0!</v>
      </c>
      <c r="N84" s="467"/>
      <c r="O84" s="467"/>
      <c r="P84" s="401" t="e">
        <f t="shared" si="32"/>
        <v>#DIV/0!</v>
      </c>
      <c r="Q84" s="467">
        <v>69558</v>
      </c>
      <c r="R84" s="467">
        <v>69558</v>
      </c>
      <c r="S84" s="401">
        <f aca="true" t="shared" si="44" ref="S84:S98">R84/Q84*100</f>
        <v>100</v>
      </c>
      <c r="T84" s="482"/>
      <c r="U84" s="482"/>
      <c r="V84" s="401" t="e">
        <f t="shared" si="33"/>
        <v>#DIV/0!</v>
      </c>
      <c r="W84" s="482"/>
      <c r="X84" s="482"/>
      <c r="Y84" s="401" t="e">
        <f t="shared" si="34"/>
        <v>#DIV/0!</v>
      </c>
      <c r="Z84" s="482"/>
      <c r="AA84" s="482"/>
      <c r="AB84" s="401" t="e">
        <f t="shared" si="35"/>
        <v>#DIV/0!</v>
      </c>
      <c r="AC84" s="482"/>
      <c r="AD84" s="482"/>
      <c r="AE84" s="401" t="e">
        <f t="shared" si="36"/>
        <v>#DIV/0!</v>
      </c>
      <c r="AF84" s="482"/>
      <c r="AG84" s="482"/>
      <c r="AH84" s="401" t="e">
        <f t="shared" si="37"/>
        <v>#DIV/0!</v>
      </c>
      <c r="AI84" s="482"/>
      <c r="AJ84" s="482"/>
      <c r="AK84" s="401" t="e">
        <f t="shared" si="38"/>
        <v>#DIV/0!</v>
      </c>
      <c r="AL84" s="483"/>
      <c r="AM84" s="483"/>
      <c r="AN84" s="401" t="e">
        <f t="shared" si="39"/>
        <v>#DIV/0!</v>
      </c>
      <c r="AO84" s="482"/>
      <c r="AP84" s="482"/>
      <c r="AQ84" s="401" t="e">
        <f t="shared" si="40"/>
        <v>#DIV/0!</v>
      </c>
      <c r="AR84" s="482"/>
      <c r="AS84" s="482"/>
      <c r="AT84" s="401" t="e">
        <f t="shared" si="41"/>
        <v>#DIV/0!</v>
      </c>
      <c r="AU84" s="403">
        <f t="shared" si="42"/>
        <v>69558</v>
      </c>
      <c r="AV84" s="403">
        <f t="shared" si="42"/>
        <v>69558</v>
      </c>
      <c r="AW84" s="403">
        <f t="shared" si="42"/>
        <v>69558</v>
      </c>
      <c r="AX84" s="404">
        <f t="shared" si="43"/>
        <v>100</v>
      </c>
      <c r="BD84" s="405">
        <f t="shared" si="15"/>
        <v>69558</v>
      </c>
      <c r="BE84" s="405">
        <f t="shared" si="16"/>
        <v>69558</v>
      </c>
      <c r="BF84" s="405">
        <f t="shared" si="16"/>
        <v>69558</v>
      </c>
      <c r="BG84" s="406">
        <f t="shared" si="17"/>
        <v>100</v>
      </c>
    </row>
    <row r="85" spans="1:59" s="448" customFormat="1" ht="64.5" customHeight="1">
      <c r="A85" s="680" t="s">
        <v>537</v>
      </c>
      <c r="B85" s="442" t="s">
        <v>408</v>
      </c>
      <c r="C85" s="443">
        <f>C86+C90+C92+C94+C96+C99</f>
        <v>0</v>
      </c>
      <c r="D85" s="443">
        <f>D86+D90+D92+D94+D96+D99</f>
        <v>0</v>
      </c>
      <c r="E85" s="443">
        <f>E86+E90+E92+E94+E96+E99</f>
        <v>0</v>
      </c>
      <c r="F85" s="432" t="e">
        <f t="shared" si="18"/>
        <v>#DIV/0!</v>
      </c>
      <c r="G85" s="410">
        <f t="shared" si="27"/>
        <v>894.7</v>
      </c>
      <c r="H85" s="410">
        <f t="shared" si="28"/>
        <v>894.7</v>
      </c>
      <c r="I85" s="410">
        <f t="shared" si="29"/>
        <v>894.7</v>
      </c>
      <c r="J85" s="444">
        <f t="shared" si="30"/>
        <v>100</v>
      </c>
      <c r="K85" s="446">
        <f>K86+K90+K92+K94+K96+K99</f>
        <v>0</v>
      </c>
      <c r="L85" s="446">
        <f>L86+L90+L92+L94+L96+L99</f>
        <v>0</v>
      </c>
      <c r="M85" s="401" t="e">
        <f t="shared" si="31"/>
        <v>#DIV/0!</v>
      </c>
      <c r="N85" s="446">
        <f>N86+N90+N92+N94+N96+N99</f>
        <v>0</v>
      </c>
      <c r="O85" s="446">
        <f>O86+O90+O92+O94+O96+O99</f>
        <v>0</v>
      </c>
      <c r="P85" s="401" t="e">
        <f t="shared" si="32"/>
        <v>#DIV/0!</v>
      </c>
      <c r="Q85" s="446">
        <f>Q86+Q90+Q92+Q94+Q96+Q99</f>
        <v>894.7</v>
      </c>
      <c r="R85" s="446">
        <f>R86+R90+R92+R94+R96+R99</f>
        <v>894.7</v>
      </c>
      <c r="S85" s="401">
        <f t="shared" si="44"/>
        <v>100</v>
      </c>
      <c r="T85" s="446">
        <f>T86+T90+T92+T94+T96+T99</f>
        <v>0</v>
      </c>
      <c r="U85" s="446">
        <f>U86+U90+U92+U94+U96+U99</f>
        <v>0</v>
      </c>
      <c r="V85" s="401" t="e">
        <f t="shared" si="33"/>
        <v>#DIV/0!</v>
      </c>
      <c r="W85" s="446">
        <f>W86+W90+W92+W94+W96+W99</f>
        <v>0</v>
      </c>
      <c r="X85" s="446">
        <f>X86+X90+X92+X94+X96+X99</f>
        <v>0</v>
      </c>
      <c r="Y85" s="401" t="e">
        <f t="shared" si="34"/>
        <v>#DIV/0!</v>
      </c>
      <c r="Z85" s="446">
        <f>Z86+Z90+Z92+Z94+Z96+Z99</f>
        <v>0</v>
      </c>
      <c r="AA85" s="446">
        <f>AA86+AA90+AA92+AA94+AA96+AA99</f>
        <v>0</v>
      </c>
      <c r="AB85" s="401" t="e">
        <f t="shared" si="35"/>
        <v>#DIV/0!</v>
      </c>
      <c r="AC85" s="446">
        <f>AC86+AC90+AC92+AC94+AC96+AC99</f>
        <v>0</v>
      </c>
      <c r="AD85" s="446">
        <f>AD86+AD90+AD92+AD94+AD96+AD99</f>
        <v>0</v>
      </c>
      <c r="AE85" s="401" t="e">
        <f t="shared" si="36"/>
        <v>#DIV/0!</v>
      </c>
      <c r="AF85" s="446">
        <f>AF86+AF90+AF92+AF94+AF96+AF99</f>
        <v>0</v>
      </c>
      <c r="AG85" s="446">
        <f>AG86+AG90+AG92+AG94+AG96+AG99</f>
        <v>0</v>
      </c>
      <c r="AH85" s="401" t="e">
        <f t="shared" si="37"/>
        <v>#DIV/0!</v>
      </c>
      <c r="AI85" s="446">
        <f>AI86+AI90+AI92+AI94+AI96+AI99</f>
        <v>0</v>
      </c>
      <c r="AJ85" s="446">
        <f>AJ86+AJ90+AJ92+AJ94+AJ96+AJ99</f>
        <v>0</v>
      </c>
      <c r="AK85" s="401" t="e">
        <f t="shared" si="38"/>
        <v>#DIV/0!</v>
      </c>
      <c r="AL85" s="447">
        <f>AL86+AL90+AL92+AL94+AL96+AL99</f>
        <v>0</v>
      </c>
      <c r="AM85" s="447">
        <f>AM86+AM90+AM92+AM94+AM96+AM99</f>
        <v>0</v>
      </c>
      <c r="AN85" s="401" t="e">
        <f t="shared" si="39"/>
        <v>#DIV/0!</v>
      </c>
      <c r="AO85" s="446">
        <f>AO86+AO90+AO92+AO94+AO96+AO99</f>
        <v>0</v>
      </c>
      <c r="AP85" s="446">
        <f>AP86+AP90+AP92+AP94+AP96+AP99</f>
        <v>0</v>
      </c>
      <c r="AQ85" s="401" t="e">
        <f t="shared" si="40"/>
        <v>#DIV/0!</v>
      </c>
      <c r="AR85" s="446">
        <f>AR86+AR90+AR92+AR94+AR96+AR99</f>
        <v>0</v>
      </c>
      <c r="AS85" s="446">
        <f>AS86+AS90+AS92+AS94+AS96+AS99</f>
        <v>0</v>
      </c>
      <c r="AT85" s="401" t="e">
        <f t="shared" si="41"/>
        <v>#DIV/0!</v>
      </c>
      <c r="AU85" s="403">
        <f t="shared" si="42"/>
        <v>894.7</v>
      </c>
      <c r="AV85" s="403">
        <f t="shared" si="42"/>
        <v>894.7</v>
      </c>
      <c r="AW85" s="403">
        <f t="shared" si="42"/>
        <v>894.7</v>
      </c>
      <c r="AX85" s="404">
        <f t="shared" si="43"/>
        <v>100</v>
      </c>
      <c r="BD85" s="405">
        <f aca="true" t="shared" si="45" ref="BD85:BD118">BE85</f>
        <v>894.7</v>
      </c>
      <c r="BE85" s="405">
        <f aca="true" t="shared" si="46" ref="BE85:BF105">AR85+AO85+AL85+AI85+AF85+AC85+Z85+W85+T85+Q85+N85+K85</f>
        <v>894.7</v>
      </c>
      <c r="BF85" s="405">
        <f t="shared" si="46"/>
        <v>894.7</v>
      </c>
      <c r="BG85" s="406">
        <f aca="true" t="shared" si="47" ref="BG85:BG118">BF85/BE85*100</f>
        <v>100</v>
      </c>
    </row>
    <row r="86" spans="1:59" ht="63.75" customHeight="1">
      <c r="A86" s="475" t="s">
        <v>538</v>
      </c>
      <c r="B86" s="476" t="s">
        <v>409</v>
      </c>
      <c r="C86" s="451">
        <f>C87+C88+C89</f>
        <v>0</v>
      </c>
      <c r="D86" s="451">
        <f>D87+D88+D89</f>
        <v>0</v>
      </c>
      <c r="E86" s="451">
        <f>E87+E88+E89</f>
        <v>0</v>
      </c>
      <c r="F86" s="432" t="e">
        <f aca="true" t="shared" si="48" ref="F86:F118">E86/D86*100</f>
        <v>#DIV/0!</v>
      </c>
      <c r="G86" s="410">
        <f t="shared" si="27"/>
        <v>7.6</v>
      </c>
      <c r="H86" s="410">
        <f t="shared" si="28"/>
        <v>7.6</v>
      </c>
      <c r="I86" s="410">
        <f t="shared" si="29"/>
        <v>7.6</v>
      </c>
      <c r="J86" s="444">
        <f t="shared" si="30"/>
        <v>100</v>
      </c>
      <c r="K86" s="452">
        <f>K87+K88+K89</f>
        <v>0</v>
      </c>
      <c r="L86" s="452">
        <f>L87+L88+L89</f>
        <v>0</v>
      </c>
      <c r="M86" s="401" t="e">
        <f t="shared" si="31"/>
        <v>#DIV/0!</v>
      </c>
      <c r="N86" s="452">
        <f>N87+N88+N89</f>
        <v>0</v>
      </c>
      <c r="O86" s="452">
        <f>O87+O88+O89</f>
        <v>0</v>
      </c>
      <c r="P86" s="401" t="e">
        <f t="shared" si="32"/>
        <v>#DIV/0!</v>
      </c>
      <c r="Q86" s="452">
        <f>Q87+Q88+Q89</f>
        <v>7.6</v>
      </c>
      <c r="R86" s="452">
        <f>R87+R88+R89</f>
        <v>7.6</v>
      </c>
      <c r="S86" s="401">
        <f t="shared" si="44"/>
        <v>100</v>
      </c>
      <c r="T86" s="452">
        <f>T87+T88+T89</f>
        <v>0</v>
      </c>
      <c r="U86" s="452">
        <f>U87+U88+U89</f>
        <v>0</v>
      </c>
      <c r="V86" s="401" t="e">
        <f t="shared" si="33"/>
        <v>#DIV/0!</v>
      </c>
      <c r="W86" s="452">
        <f>W87+W88+W89</f>
        <v>0</v>
      </c>
      <c r="X86" s="452">
        <f>X87+X88+X89</f>
        <v>0</v>
      </c>
      <c r="Y86" s="401" t="e">
        <f t="shared" si="34"/>
        <v>#DIV/0!</v>
      </c>
      <c r="Z86" s="452">
        <f>Z87+Z88+Z89</f>
        <v>0</v>
      </c>
      <c r="AA86" s="452">
        <f>AA87+AA88+AA89</f>
        <v>0</v>
      </c>
      <c r="AB86" s="401" t="e">
        <f t="shared" si="35"/>
        <v>#DIV/0!</v>
      </c>
      <c r="AC86" s="452">
        <f>AC87+AC88+AC89</f>
        <v>0</v>
      </c>
      <c r="AD86" s="452">
        <f>AD87+AD88+AD89</f>
        <v>0</v>
      </c>
      <c r="AE86" s="401" t="e">
        <f t="shared" si="36"/>
        <v>#DIV/0!</v>
      </c>
      <c r="AF86" s="452">
        <f>AF87+AF88+AF89</f>
        <v>0</v>
      </c>
      <c r="AG86" s="452">
        <f>AG87+AG88+AG89</f>
        <v>0</v>
      </c>
      <c r="AH86" s="401" t="e">
        <f t="shared" si="37"/>
        <v>#DIV/0!</v>
      </c>
      <c r="AI86" s="452">
        <f>AI87+AI88+AI89</f>
        <v>0</v>
      </c>
      <c r="AJ86" s="452">
        <f>AJ87+AJ88+AJ89</f>
        <v>0</v>
      </c>
      <c r="AK86" s="401" t="e">
        <f t="shared" si="38"/>
        <v>#DIV/0!</v>
      </c>
      <c r="AL86" s="477">
        <f>AL87+AL88+AL89</f>
        <v>0</v>
      </c>
      <c r="AM86" s="477">
        <f>AM87+AM88+AM89</f>
        <v>0</v>
      </c>
      <c r="AN86" s="401" t="e">
        <f t="shared" si="39"/>
        <v>#DIV/0!</v>
      </c>
      <c r="AO86" s="452">
        <f>AO87+AO88+AO89</f>
        <v>0</v>
      </c>
      <c r="AP86" s="452">
        <f>AP87+AP88+AP89</f>
        <v>0</v>
      </c>
      <c r="AQ86" s="401" t="e">
        <f t="shared" si="40"/>
        <v>#DIV/0!</v>
      </c>
      <c r="AR86" s="452">
        <f>AR87+AR88+AR89</f>
        <v>0</v>
      </c>
      <c r="AS86" s="452">
        <f>AS87+AS88+AS89</f>
        <v>0</v>
      </c>
      <c r="AT86" s="401" t="e">
        <f t="shared" si="41"/>
        <v>#DIV/0!</v>
      </c>
      <c r="AU86" s="403">
        <f t="shared" si="42"/>
        <v>7.6</v>
      </c>
      <c r="AV86" s="403">
        <f t="shared" si="42"/>
        <v>7.6</v>
      </c>
      <c r="AW86" s="403">
        <f t="shared" si="42"/>
        <v>7.6</v>
      </c>
      <c r="AX86" s="404">
        <f t="shared" si="43"/>
        <v>100</v>
      </c>
      <c r="BD86" s="405">
        <f t="shared" si="45"/>
        <v>7.6</v>
      </c>
      <c r="BE86" s="405">
        <f t="shared" si="46"/>
        <v>7.6</v>
      </c>
      <c r="BF86" s="405">
        <f t="shared" si="46"/>
        <v>7.6</v>
      </c>
      <c r="BG86" s="406">
        <f t="shared" si="47"/>
        <v>100</v>
      </c>
    </row>
    <row r="87" spans="1:59" ht="81.75" customHeight="1">
      <c r="A87" s="485" t="s">
        <v>539</v>
      </c>
      <c r="B87" s="476" t="s">
        <v>585</v>
      </c>
      <c r="C87" s="455"/>
      <c r="D87" s="455"/>
      <c r="E87" s="455"/>
      <c r="F87" s="432" t="e">
        <f t="shared" si="48"/>
        <v>#DIV/0!</v>
      </c>
      <c r="G87" s="410">
        <f t="shared" si="27"/>
        <v>0</v>
      </c>
      <c r="H87" s="410">
        <f t="shared" si="28"/>
        <v>0</v>
      </c>
      <c r="I87" s="410">
        <f t="shared" si="29"/>
        <v>0</v>
      </c>
      <c r="J87" s="444" t="e">
        <f t="shared" si="30"/>
        <v>#DIV/0!</v>
      </c>
      <c r="K87" s="452"/>
      <c r="L87" s="453"/>
      <c r="M87" s="401" t="e">
        <f t="shared" si="31"/>
        <v>#DIV/0!</v>
      </c>
      <c r="N87" s="453"/>
      <c r="O87" s="453"/>
      <c r="P87" s="401" t="e">
        <f t="shared" si="32"/>
        <v>#DIV/0!</v>
      </c>
      <c r="Q87" s="453"/>
      <c r="R87" s="453"/>
      <c r="S87" s="401"/>
      <c r="T87" s="453"/>
      <c r="U87" s="453"/>
      <c r="V87" s="401" t="e">
        <f t="shared" si="33"/>
        <v>#DIV/0!</v>
      </c>
      <c r="W87" s="453"/>
      <c r="X87" s="453"/>
      <c r="Y87" s="401" t="e">
        <f t="shared" si="34"/>
        <v>#DIV/0!</v>
      </c>
      <c r="Z87" s="453"/>
      <c r="AA87" s="453"/>
      <c r="AB87" s="401" t="e">
        <f t="shared" si="35"/>
        <v>#DIV/0!</v>
      </c>
      <c r="AC87" s="453"/>
      <c r="AD87" s="453"/>
      <c r="AE87" s="401" t="e">
        <f t="shared" si="36"/>
        <v>#DIV/0!</v>
      </c>
      <c r="AF87" s="453"/>
      <c r="AG87" s="453"/>
      <c r="AH87" s="401" t="e">
        <f t="shared" si="37"/>
        <v>#DIV/0!</v>
      </c>
      <c r="AI87" s="453"/>
      <c r="AJ87" s="453"/>
      <c r="AK87" s="401" t="e">
        <f t="shared" si="38"/>
        <v>#DIV/0!</v>
      </c>
      <c r="AL87" s="454"/>
      <c r="AM87" s="454"/>
      <c r="AN87" s="401" t="e">
        <f t="shared" si="39"/>
        <v>#DIV/0!</v>
      </c>
      <c r="AO87" s="453"/>
      <c r="AP87" s="453"/>
      <c r="AQ87" s="401" t="e">
        <f t="shared" si="40"/>
        <v>#DIV/0!</v>
      </c>
      <c r="AR87" s="453"/>
      <c r="AS87" s="453"/>
      <c r="AT87" s="401" t="e">
        <f t="shared" si="41"/>
        <v>#DIV/0!</v>
      </c>
      <c r="AU87" s="403">
        <f t="shared" si="42"/>
        <v>0</v>
      </c>
      <c r="AV87" s="403">
        <f t="shared" si="42"/>
        <v>0</v>
      </c>
      <c r="AW87" s="403">
        <f t="shared" si="42"/>
        <v>0</v>
      </c>
      <c r="AX87" s="404" t="e">
        <f t="shared" si="43"/>
        <v>#DIV/0!</v>
      </c>
      <c r="BD87" s="405">
        <f t="shared" si="45"/>
        <v>0</v>
      </c>
      <c r="BE87" s="405">
        <f t="shared" si="46"/>
        <v>0</v>
      </c>
      <c r="BF87" s="405">
        <f t="shared" si="46"/>
        <v>0</v>
      </c>
      <c r="BG87" s="406" t="e">
        <f t="shared" si="47"/>
        <v>#DIV/0!</v>
      </c>
    </row>
    <row r="88" spans="1:59" s="299" customFormat="1" ht="86.25" customHeight="1">
      <c r="A88" s="475" t="s">
        <v>540</v>
      </c>
      <c r="B88" s="450" t="s">
        <v>410</v>
      </c>
      <c r="C88" s="451"/>
      <c r="D88" s="451"/>
      <c r="E88" s="451"/>
      <c r="F88" s="432" t="e">
        <f t="shared" si="48"/>
        <v>#DIV/0!</v>
      </c>
      <c r="G88" s="410">
        <f t="shared" si="27"/>
        <v>0</v>
      </c>
      <c r="H88" s="410">
        <f t="shared" si="28"/>
        <v>0</v>
      </c>
      <c r="I88" s="410">
        <f t="shared" si="29"/>
        <v>0</v>
      </c>
      <c r="J88" s="444" t="e">
        <f t="shared" si="30"/>
        <v>#DIV/0!</v>
      </c>
      <c r="K88" s="456"/>
      <c r="L88" s="473"/>
      <c r="M88" s="465" t="e">
        <f t="shared" si="31"/>
        <v>#DIV/0!</v>
      </c>
      <c r="N88" s="456"/>
      <c r="O88" s="473"/>
      <c r="P88" s="465" t="e">
        <f t="shared" si="32"/>
        <v>#DIV/0!</v>
      </c>
      <c r="Q88" s="456"/>
      <c r="R88" s="473"/>
      <c r="S88" s="465"/>
      <c r="T88" s="467"/>
      <c r="U88" s="467"/>
      <c r="V88" s="465" t="e">
        <f t="shared" si="33"/>
        <v>#DIV/0!</v>
      </c>
      <c r="W88" s="467"/>
      <c r="X88" s="467"/>
      <c r="Y88" s="465" t="e">
        <f t="shared" si="34"/>
        <v>#DIV/0!</v>
      </c>
      <c r="Z88" s="467"/>
      <c r="AA88" s="467"/>
      <c r="AB88" s="465" t="e">
        <f t="shared" si="35"/>
        <v>#DIV/0!</v>
      </c>
      <c r="AC88" s="467"/>
      <c r="AD88" s="467"/>
      <c r="AE88" s="465" t="e">
        <f t="shared" si="36"/>
        <v>#DIV/0!</v>
      </c>
      <c r="AF88" s="467"/>
      <c r="AG88" s="467"/>
      <c r="AH88" s="465" t="e">
        <f t="shared" si="37"/>
        <v>#DIV/0!</v>
      </c>
      <c r="AI88" s="467"/>
      <c r="AJ88" s="467"/>
      <c r="AK88" s="465" t="e">
        <f t="shared" si="38"/>
        <v>#DIV/0!</v>
      </c>
      <c r="AL88" s="467"/>
      <c r="AM88" s="467"/>
      <c r="AN88" s="465" t="e">
        <f t="shared" si="39"/>
        <v>#DIV/0!</v>
      </c>
      <c r="AO88" s="467"/>
      <c r="AP88" s="467"/>
      <c r="AQ88" s="465" t="e">
        <f t="shared" si="40"/>
        <v>#DIV/0!</v>
      </c>
      <c r="AR88" s="467"/>
      <c r="AS88" s="467"/>
      <c r="AT88" s="401" t="e">
        <f t="shared" si="41"/>
        <v>#DIV/0!</v>
      </c>
      <c r="AU88" s="403">
        <f t="shared" si="42"/>
        <v>0</v>
      </c>
      <c r="AV88" s="403">
        <f t="shared" si="42"/>
        <v>0</v>
      </c>
      <c r="AW88" s="403">
        <f t="shared" si="42"/>
        <v>0</v>
      </c>
      <c r="AX88" s="404" t="e">
        <f t="shared" si="43"/>
        <v>#DIV/0!</v>
      </c>
      <c r="BD88" s="405">
        <f t="shared" si="45"/>
        <v>0</v>
      </c>
      <c r="BE88" s="405">
        <f t="shared" si="46"/>
        <v>0</v>
      </c>
      <c r="BF88" s="405">
        <f t="shared" si="46"/>
        <v>0</v>
      </c>
      <c r="BG88" s="406" t="e">
        <f t="shared" si="47"/>
        <v>#DIV/0!</v>
      </c>
    </row>
    <row r="89" spans="1:59" ht="85.5" customHeight="1">
      <c r="A89" s="475" t="s">
        <v>541</v>
      </c>
      <c r="B89" s="450" t="s">
        <v>269</v>
      </c>
      <c r="C89" s="451"/>
      <c r="D89" s="451"/>
      <c r="E89" s="451"/>
      <c r="F89" s="432" t="e">
        <f t="shared" si="48"/>
        <v>#DIV/0!</v>
      </c>
      <c r="G89" s="410">
        <f t="shared" si="27"/>
        <v>7.6</v>
      </c>
      <c r="H89" s="410">
        <f t="shared" si="28"/>
        <v>7.6</v>
      </c>
      <c r="I89" s="410">
        <f t="shared" si="29"/>
        <v>7.6</v>
      </c>
      <c r="J89" s="444">
        <f t="shared" si="30"/>
        <v>100</v>
      </c>
      <c r="K89" s="467"/>
      <c r="L89" s="467"/>
      <c r="M89" s="401" t="e">
        <f t="shared" si="31"/>
        <v>#DIV/0!</v>
      </c>
      <c r="N89" s="467"/>
      <c r="O89" s="467"/>
      <c r="P89" s="401" t="e">
        <f t="shared" si="32"/>
        <v>#DIV/0!</v>
      </c>
      <c r="Q89" s="467">
        <v>7.6</v>
      </c>
      <c r="R89" s="467">
        <v>7.6</v>
      </c>
      <c r="S89" s="401">
        <f t="shared" si="44"/>
        <v>100</v>
      </c>
      <c r="T89" s="453"/>
      <c r="U89" s="453"/>
      <c r="V89" s="401" t="e">
        <f t="shared" si="33"/>
        <v>#DIV/0!</v>
      </c>
      <c r="W89" s="453"/>
      <c r="X89" s="453"/>
      <c r="Y89" s="401" t="e">
        <f t="shared" si="34"/>
        <v>#DIV/0!</v>
      </c>
      <c r="Z89" s="453"/>
      <c r="AA89" s="453"/>
      <c r="AB89" s="401" t="e">
        <f t="shared" si="35"/>
        <v>#DIV/0!</v>
      </c>
      <c r="AC89" s="453"/>
      <c r="AD89" s="453"/>
      <c r="AE89" s="401" t="e">
        <f t="shared" si="36"/>
        <v>#DIV/0!</v>
      </c>
      <c r="AF89" s="453"/>
      <c r="AG89" s="453"/>
      <c r="AH89" s="401" t="e">
        <f t="shared" si="37"/>
        <v>#DIV/0!</v>
      </c>
      <c r="AI89" s="453"/>
      <c r="AJ89" s="453"/>
      <c r="AK89" s="401" t="e">
        <f t="shared" si="38"/>
        <v>#DIV/0!</v>
      </c>
      <c r="AL89" s="454"/>
      <c r="AM89" s="454"/>
      <c r="AN89" s="401" t="e">
        <f t="shared" si="39"/>
        <v>#DIV/0!</v>
      </c>
      <c r="AO89" s="453"/>
      <c r="AP89" s="453"/>
      <c r="AQ89" s="401" t="e">
        <f t="shared" si="40"/>
        <v>#DIV/0!</v>
      </c>
      <c r="AR89" s="453"/>
      <c r="AS89" s="453"/>
      <c r="AT89" s="401" t="e">
        <f t="shared" si="41"/>
        <v>#DIV/0!</v>
      </c>
      <c r="AU89" s="403">
        <f t="shared" si="42"/>
        <v>7.6</v>
      </c>
      <c r="AV89" s="403">
        <f t="shared" si="42"/>
        <v>7.6</v>
      </c>
      <c r="AW89" s="403">
        <f t="shared" si="42"/>
        <v>7.6</v>
      </c>
      <c r="AX89" s="404">
        <f t="shared" si="43"/>
        <v>100</v>
      </c>
      <c r="BD89" s="405">
        <f t="shared" si="45"/>
        <v>7.6</v>
      </c>
      <c r="BE89" s="405">
        <f t="shared" si="46"/>
        <v>7.6</v>
      </c>
      <c r="BF89" s="405">
        <f t="shared" si="46"/>
        <v>7.6</v>
      </c>
      <c r="BG89" s="406">
        <f t="shared" si="47"/>
        <v>100</v>
      </c>
    </row>
    <row r="90" spans="1:59" ht="84" customHeight="1">
      <c r="A90" s="475" t="s">
        <v>542</v>
      </c>
      <c r="B90" s="476" t="s">
        <v>309</v>
      </c>
      <c r="C90" s="451">
        <f>C91</f>
        <v>0</v>
      </c>
      <c r="D90" s="451">
        <f>D91</f>
        <v>0</v>
      </c>
      <c r="E90" s="451">
        <f>E91</f>
        <v>0</v>
      </c>
      <c r="F90" s="432" t="e">
        <f t="shared" si="48"/>
        <v>#DIV/0!</v>
      </c>
      <c r="G90" s="410">
        <f t="shared" si="27"/>
        <v>0</v>
      </c>
      <c r="H90" s="410">
        <f t="shared" si="28"/>
        <v>0</v>
      </c>
      <c r="I90" s="410">
        <f t="shared" si="29"/>
        <v>0</v>
      </c>
      <c r="J90" s="444" t="e">
        <f t="shared" si="30"/>
        <v>#DIV/0!</v>
      </c>
      <c r="K90" s="452">
        <f>K91</f>
        <v>0</v>
      </c>
      <c r="L90" s="453">
        <f>L91</f>
        <v>0</v>
      </c>
      <c r="M90" s="401" t="e">
        <f t="shared" si="31"/>
        <v>#DIV/0!</v>
      </c>
      <c r="N90" s="453">
        <f>N91</f>
        <v>0</v>
      </c>
      <c r="O90" s="453">
        <f>O91</f>
        <v>0</v>
      </c>
      <c r="P90" s="401" t="e">
        <f t="shared" si="32"/>
        <v>#DIV/0!</v>
      </c>
      <c r="Q90" s="453">
        <f>Q91</f>
        <v>0</v>
      </c>
      <c r="R90" s="453">
        <f>R91</f>
        <v>0</v>
      </c>
      <c r="S90" s="401"/>
      <c r="T90" s="453">
        <f>T91</f>
        <v>0</v>
      </c>
      <c r="U90" s="453">
        <f>U91</f>
        <v>0</v>
      </c>
      <c r="V90" s="401" t="e">
        <f t="shared" si="33"/>
        <v>#DIV/0!</v>
      </c>
      <c r="W90" s="453">
        <f>W91</f>
        <v>0</v>
      </c>
      <c r="X90" s="453">
        <f>X91</f>
        <v>0</v>
      </c>
      <c r="Y90" s="401" t="e">
        <f t="shared" si="34"/>
        <v>#DIV/0!</v>
      </c>
      <c r="Z90" s="453">
        <f>Z91</f>
        <v>0</v>
      </c>
      <c r="AA90" s="453">
        <f>AA91</f>
        <v>0</v>
      </c>
      <c r="AB90" s="401" t="e">
        <f t="shared" si="35"/>
        <v>#DIV/0!</v>
      </c>
      <c r="AC90" s="453">
        <f>AC91</f>
        <v>0</v>
      </c>
      <c r="AD90" s="453">
        <f>AD91</f>
        <v>0</v>
      </c>
      <c r="AE90" s="401" t="e">
        <f t="shared" si="36"/>
        <v>#DIV/0!</v>
      </c>
      <c r="AF90" s="453">
        <f>AF91</f>
        <v>0</v>
      </c>
      <c r="AG90" s="453">
        <f>AG91</f>
        <v>0</v>
      </c>
      <c r="AH90" s="401" t="e">
        <f t="shared" si="37"/>
        <v>#DIV/0!</v>
      </c>
      <c r="AI90" s="453">
        <f>AI91</f>
        <v>0</v>
      </c>
      <c r="AJ90" s="453">
        <f>AJ91</f>
        <v>0</v>
      </c>
      <c r="AK90" s="401" t="e">
        <f t="shared" si="38"/>
        <v>#DIV/0!</v>
      </c>
      <c r="AL90" s="454">
        <f>AL91</f>
        <v>0</v>
      </c>
      <c r="AM90" s="454">
        <f>AM91</f>
        <v>0</v>
      </c>
      <c r="AN90" s="401" t="e">
        <f t="shared" si="39"/>
        <v>#DIV/0!</v>
      </c>
      <c r="AO90" s="453">
        <f>AO91</f>
        <v>0</v>
      </c>
      <c r="AP90" s="453">
        <f>AP91</f>
        <v>0</v>
      </c>
      <c r="AQ90" s="401" t="e">
        <f t="shared" si="40"/>
        <v>#DIV/0!</v>
      </c>
      <c r="AR90" s="453">
        <f>AR91</f>
        <v>0</v>
      </c>
      <c r="AS90" s="453">
        <f>AS91</f>
        <v>0</v>
      </c>
      <c r="AT90" s="401" t="e">
        <f t="shared" si="41"/>
        <v>#DIV/0!</v>
      </c>
      <c r="AU90" s="403">
        <f t="shared" si="42"/>
        <v>0</v>
      </c>
      <c r="AV90" s="403">
        <f t="shared" si="42"/>
        <v>0</v>
      </c>
      <c r="AW90" s="403">
        <f t="shared" si="42"/>
        <v>0</v>
      </c>
      <c r="AX90" s="404" t="e">
        <f t="shared" si="43"/>
        <v>#DIV/0!</v>
      </c>
      <c r="BD90" s="405">
        <f t="shared" si="45"/>
        <v>0</v>
      </c>
      <c r="BE90" s="405">
        <f t="shared" si="46"/>
        <v>0</v>
      </c>
      <c r="BF90" s="405">
        <f t="shared" si="46"/>
        <v>0</v>
      </c>
      <c r="BG90" s="406" t="e">
        <f t="shared" si="47"/>
        <v>#DIV/0!</v>
      </c>
    </row>
    <row r="91" spans="1:59" ht="96" customHeight="1">
      <c r="A91" s="475" t="s">
        <v>543</v>
      </c>
      <c r="B91" s="471" t="s">
        <v>586</v>
      </c>
      <c r="C91" s="486"/>
      <c r="D91" s="451"/>
      <c r="E91" s="451"/>
      <c r="F91" s="432" t="e">
        <f t="shared" si="48"/>
        <v>#DIV/0!</v>
      </c>
      <c r="G91" s="410"/>
      <c r="H91" s="410">
        <f t="shared" si="28"/>
        <v>0</v>
      </c>
      <c r="I91" s="410"/>
      <c r="J91" s="444" t="e">
        <f t="shared" si="30"/>
        <v>#DIV/0!</v>
      </c>
      <c r="K91" s="452"/>
      <c r="L91" s="453"/>
      <c r="M91" s="401" t="e">
        <f t="shared" si="31"/>
        <v>#DIV/0!</v>
      </c>
      <c r="N91" s="453"/>
      <c r="O91" s="453"/>
      <c r="P91" s="401" t="e">
        <f t="shared" si="32"/>
        <v>#DIV/0!</v>
      </c>
      <c r="Q91" s="453"/>
      <c r="R91" s="453"/>
      <c r="S91" s="401"/>
      <c r="T91" s="453"/>
      <c r="U91" s="453"/>
      <c r="V91" s="401" t="e">
        <f t="shared" si="33"/>
        <v>#DIV/0!</v>
      </c>
      <c r="W91" s="453"/>
      <c r="X91" s="453"/>
      <c r="Y91" s="401" t="e">
        <f t="shared" si="34"/>
        <v>#DIV/0!</v>
      </c>
      <c r="Z91" s="453"/>
      <c r="AA91" s="453"/>
      <c r="AB91" s="401" t="e">
        <f t="shared" si="35"/>
        <v>#DIV/0!</v>
      </c>
      <c r="AC91" s="453"/>
      <c r="AD91" s="453"/>
      <c r="AE91" s="401" t="e">
        <f t="shared" si="36"/>
        <v>#DIV/0!</v>
      </c>
      <c r="AF91" s="453"/>
      <c r="AG91" s="453"/>
      <c r="AH91" s="401" t="e">
        <f t="shared" si="37"/>
        <v>#DIV/0!</v>
      </c>
      <c r="AI91" s="453"/>
      <c r="AJ91" s="453"/>
      <c r="AK91" s="401" t="e">
        <f t="shared" si="38"/>
        <v>#DIV/0!</v>
      </c>
      <c r="AL91" s="454"/>
      <c r="AM91" s="454"/>
      <c r="AN91" s="401" t="e">
        <f t="shared" si="39"/>
        <v>#DIV/0!</v>
      </c>
      <c r="AO91" s="453"/>
      <c r="AP91" s="453"/>
      <c r="AQ91" s="401" t="e">
        <f t="shared" si="40"/>
        <v>#DIV/0!</v>
      </c>
      <c r="AR91" s="453"/>
      <c r="AS91" s="453"/>
      <c r="AT91" s="401" t="e">
        <f t="shared" si="41"/>
        <v>#DIV/0!</v>
      </c>
      <c r="AU91" s="403">
        <f t="shared" si="42"/>
        <v>0</v>
      </c>
      <c r="AV91" s="403">
        <f t="shared" si="42"/>
        <v>0</v>
      </c>
      <c r="AW91" s="403">
        <f t="shared" si="42"/>
        <v>0</v>
      </c>
      <c r="AX91" s="404" t="e">
        <f t="shared" si="43"/>
        <v>#DIV/0!</v>
      </c>
      <c r="BD91" s="405">
        <f t="shared" si="45"/>
        <v>0</v>
      </c>
      <c r="BE91" s="405">
        <f t="shared" si="46"/>
        <v>0</v>
      </c>
      <c r="BF91" s="405">
        <f t="shared" si="46"/>
        <v>0</v>
      </c>
      <c r="BG91" s="406" t="e">
        <f t="shared" si="47"/>
        <v>#DIV/0!</v>
      </c>
    </row>
    <row r="92" spans="1:59" ht="138" customHeight="1">
      <c r="A92" s="475" t="s">
        <v>544</v>
      </c>
      <c r="B92" s="450" t="s">
        <v>310</v>
      </c>
      <c r="C92" s="486">
        <f>C93</f>
        <v>0</v>
      </c>
      <c r="D92" s="451">
        <f>D93</f>
        <v>0</v>
      </c>
      <c r="E92" s="451">
        <f>E93</f>
        <v>0</v>
      </c>
      <c r="F92" s="432" t="e">
        <f t="shared" si="48"/>
        <v>#DIV/0!</v>
      </c>
      <c r="G92" s="410">
        <f t="shared" si="27"/>
        <v>0</v>
      </c>
      <c r="H92" s="410">
        <f t="shared" si="28"/>
        <v>0</v>
      </c>
      <c r="I92" s="410">
        <f t="shared" si="29"/>
        <v>0</v>
      </c>
      <c r="J92" s="444" t="e">
        <f t="shared" si="30"/>
        <v>#DIV/0!</v>
      </c>
      <c r="K92" s="452">
        <f>K93</f>
        <v>0</v>
      </c>
      <c r="L92" s="453">
        <f>L93</f>
        <v>0</v>
      </c>
      <c r="M92" s="401" t="e">
        <f t="shared" si="31"/>
        <v>#DIV/0!</v>
      </c>
      <c r="N92" s="453">
        <f>N93</f>
        <v>0</v>
      </c>
      <c r="O92" s="453">
        <f>O93</f>
        <v>0</v>
      </c>
      <c r="P92" s="401" t="e">
        <f t="shared" si="32"/>
        <v>#DIV/0!</v>
      </c>
      <c r="Q92" s="453">
        <f>Q93</f>
        <v>0</v>
      </c>
      <c r="R92" s="453">
        <f>R93</f>
        <v>0</v>
      </c>
      <c r="S92" s="401"/>
      <c r="T92" s="453">
        <f>T93</f>
        <v>0</v>
      </c>
      <c r="U92" s="453">
        <f>U93</f>
        <v>0</v>
      </c>
      <c r="V92" s="401" t="e">
        <f t="shared" si="33"/>
        <v>#DIV/0!</v>
      </c>
      <c r="W92" s="453">
        <f>W93</f>
        <v>0</v>
      </c>
      <c r="X92" s="453">
        <f>X93</f>
        <v>0</v>
      </c>
      <c r="Y92" s="401" t="e">
        <f t="shared" si="34"/>
        <v>#DIV/0!</v>
      </c>
      <c r="Z92" s="453">
        <f>Z93</f>
        <v>0</v>
      </c>
      <c r="AA92" s="453">
        <f>AA93</f>
        <v>0</v>
      </c>
      <c r="AB92" s="401" t="e">
        <f t="shared" si="35"/>
        <v>#DIV/0!</v>
      </c>
      <c r="AC92" s="453">
        <f>AC93</f>
        <v>0</v>
      </c>
      <c r="AD92" s="453">
        <f>AD93</f>
        <v>0</v>
      </c>
      <c r="AE92" s="401" t="e">
        <f t="shared" si="36"/>
        <v>#DIV/0!</v>
      </c>
      <c r="AF92" s="453">
        <f>AF93</f>
        <v>0</v>
      </c>
      <c r="AG92" s="453">
        <f>AG93</f>
        <v>0</v>
      </c>
      <c r="AH92" s="401" t="e">
        <f t="shared" si="37"/>
        <v>#DIV/0!</v>
      </c>
      <c r="AI92" s="453">
        <f>AI93</f>
        <v>0</v>
      </c>
      <c r="AJ92" s="453">
        <f>AJ93</f>
        <v>0</v>
      </c>
      <c r="AK92" s="401" t="e">
        <f t="shared" si="38"/>
        <v>#DIV/0!</v>
      </c>
      <c r="AL92" s="454">
        <f>AL93</f>
        <v>0</v>
      </c>
      <c r="AM92" s="454">
        <f>AM93</f>
        <v>0</v>
      </c>
      <c r="AN92" s="401" t="e">
        <f t="shared" si="39"/>
        <v>#DIV/0!</v>
      </c>
      <c r="AO92" s="453">
        <f>AO93</f>
        <v>0</v>
      </c>
      <c r="AP92" s="453">
        <f>AP93</f>
        <v>0</v>
      </c>
      <c r="AQ92" s="401" t="e">
        <f t="shared" si="40"/>
        <v>#DIV/0!</v>
      </c>
      <c r="AR92" s="453">
        <f>AR93</f>
        <v>0</v>
      </c>
      <c r="AS92" s="453">
        <f>AS93</f>
        <v>0</v>
      </c>
      <c r="AT92" s="401" t="e">
        <f t="shared" si="41"/>
        <v>#DIV/0!</v>
      </c>
      <c r="AU92" s="403">
        <f t="shared" si="42"/>
        <v>0</v>
      </c>
      <c r="AV92" s="403">
        <f t="shared" si="42"/>
        <v>0</v>
      </c>
      <c r="AW92" s="403">
        <f t="shared" si="42"/>
        <v>0</v>
      </c>
      <c r="AX92" s="404" t="e">
        <f t="shared" si="43"/>
        <v>#DIV/0!</v>
      </c>
      <c r="BD92" s="405">
        <f t="shared" si="45"/>
        <v>0</v>
      </c>
      <c r="BE92" s="405">
        <f t="shared" si="46"/>
        <v>0</v>
      </c>
      <c r="BF92" s="405">
        <f t="shared" si="46"/>
        <v>0</v>
      </c>
      <c r="BG92" s="406" t="e">
        <f t="shared" si="47"/>
        <v>#DIV/0!</v>
      </c>
    </row>
    <row r="93" spans="1:59" ht="159.75" customHeight="1">
      <c r="A93" s="475" t="s">
        <v>545</v>
      </c>
      <c r="B93" s="450" t="s">
        <v>311</v>
      </c>
      <c r="C93" s="486"/>
      <c r="D93" s="451"/>
      <c r="E93" s="451"/>
      <c r="F93" s="432" t="e">
        <f t="shared" si="48"/>
        <v>#DIV/0!</v>
      </c>
      <c r="G93" s="410">
        <f t="shared" si="27"/>
        <v>0</v>
      </c>
      <c r="H93" s="410">
        <f t="shared" si="28"/>
        <v>0</v>
      </c>
      <c r="I93" s="410">
        <f t="shared" si="29"/>
        <v>0</v>
      </c>
      <c r="J93" s="444" t="e">
        <f t="shared" si="30"/>
        <v>#DIV/0!</v>
      </c>
      <c r="K93" s="452"/>
      <c r="L93" s="453"/>
      <c r="M93" s="465" t="e">
        <f t="shared" si="31"/>
        <v>#DIV/0!</v>
      </c>
      <c r="N93" s="453"/>
      <c r="O93" s="453"/>
      <c r="P93" s="465" t="e">
        <f t="shared" si="32"/>
        <v>#DIV/0!</v>
      </c>
      <c r="Q93" s="453"/>
      <c r="R93" s="453"/>
      <c r="S93" s="465" t="e">
        <f t="shared" si="44"/>
        <v>#DIV/0!</v>
      </c>
      <c r="T93" s="453"/>
      <c r="U93" s="453"/>
      <c r="V93" s="465" t="e">
        <f t="shared" si="33"/>
        <v>#DIV/0!</v>
      </c>
      <c r="W93" s="453"/>
      <c r="X93" s="453"/>
      <c r="Y93" s="465" t="e">
        <f t="shared" si="34"/>
        <v>#DIV/0!</v>
      </c>
      <c r="Z93" s="453"/>
      <c r="AA93" s="453"/>
      <c r="AB93" s="465" t="e">
        <f t="shared" si="35"/>
        <v>#DIV/0!</v>
      </c>
      <c r="AC93" s="453"/>
      <c r="AD93" s="453"/>
      <c r="AE93" s="465" t="e">
        <f t="shared" si="36"/>
        <v>#DIV/0!</v>
      </c>
      <c r="AF93" s="453"/>
      <c r="AG93" s="453"/>
      <c r="AH93" s="465" t="e">
        <f t="shared" si="37"/>
        <v>#DIV/0!</v>
      </c>
      <c r="AI93" s="453"/>
      <c r="AJ93" s="453"/>
      <c r="AK93" s="465" t="e">
        <f t="shared" si="38"/>
        <v>#DIV/0!</v>
      </c>
      <c r="AL93" s="454"/>
      <c r="AM93" s="454"/>
      <c r="AN93" s="465" t="e">
        <f t="shared" si="39"/>
        <v>#DIV/0!</v>
      </c>
      <c r="AO93" s="453"/>
      <c r="AP93" s="453"/>
      <c r="AQ93" s="465" t="e">
        <f t="shared" si="40"/>
        <v>#DIV/0!</v>
      </c>
      <c r="AR93" s="453"/>
      <c r="AS93" s="453"/>
      <c r="AT93" s="401" t="e">
        <f t="shared" si="41"/>
        <v>#DIV/0!</v>
      </c>
      <c r="AU93" s="403">
        <f t="shared" si="42"/>
        <v>0</v>
      </c>
      <c r="AV93" s="403">
        <f t="shared" si="42"/>
        <v>0</v>
      </c>
      <c r="AW93" s="403">
        <f t="shared" si="42"/>
        <v>0</v>
      </c>
      <c r="AX93" s="404" t="e">
        <f t="shared" si="43"/>
        <v>#DIV/0!</v>
      </c>
      <c r="BD93" s="405">
        <f t="shared" si="45"/>
        <v>0</v>
      </c>
      <c r="BE93" s="405">
        <f t="shared" si="46"/>
        <v>0</v>
      </c>
      <c r="BF93" s="405">
        <f t="shared" si="46"/>
        <v>0</v>
      </c>
      <c r="BG93" s="406" t="e">
        <f t="shared" si="47"/>
        <v>#DIV/0!</v>
      </c>
    </row>
    <row r="94" spans="1:59" ht="147.75" customHeight="1">
      <c r="A94" s="475" t="s">
        <v>587</v>
      </c>
      <c r="B94" s="450" t="s">
        <v>310</v>
      </c>
      <c r="C94" s="486">
        <f>C95</f>
        <v>0</v>
      </c>
      <c r="D94" s="451">
        <f>D95</f>
        <v>0</v>
      </c>
      <c r="E94" s="451">
        <f>E95</f>
        <v>0</v>
      </c>
      <c r="F94" s="432" t="e">
        <f aca="true" t="shared" si="49" ref="F94:F100">E94/D94*100</f>
        <v>#DIV/0!</v>
      </c>
      <c r="G94" s="410">
        <f>K94+N94+Q94+T94+W94+Z94+AC94+AF94+AI94+AL94+AO94+AR94</f>
        <v>0</v>
      </c>
      <c r="H94" s="410">
        <f>G94</f>
        <v>0</v>
      </c>
      <c r="I94" s="410">
        <f>L94+O94+R94+U94+X94+AA94+AD94+AG94+AJ94+AM94+AP94+AS94</f>
        <v>0</v>
      </c>
      <c r="J94" s="444" t="e">
        <f>I94/H94*100</f>
        <v>#DIV/0!</v>
      </c>
      <c r="K94" s="452">
        <f>K95</f>
        <v>0</v>
      </c>
      <c r="L94" s="453">
        <f>L95</f>
        <v>0</v>
      </c>
      <c r="M94" s="401" t="e">
        <f>L94/K94*100</f>
        <v>#DIV/0!</v>
      </c>
      <c r="N94" s="453">
        <f>N95</f>
        <v>0</v>
      </c>
      <c r="O94" s="453">
        <f>O95</f>
        <v>0</v>
      </c>
      <c r="P94" s="401" t="e">
        <f>O94/N94*100</f>
        <v>#DIV/0!</v>
      </c>
      <c r="Q94" s="453">
        <f>Q95</f>
        <v>0</v>
      </c>
      <c r="R94" s="453">
        <f>R95</f>
        <v>0</v>
      </c>
      <c r="S94" s="401"/>
      <c r="T94" s="453">
        <f>T95</f>
        <v>0</v>
      </c>
      <c r="U94" s="453">
        <f>U95</f>
        <v>0</v>
      </c>
      <c r="V94" s="401" t="e">
        <f>U94/T94*100</f>
        <v>#DIV/0!</v>
      </c>
      <c r="W94" s="453">
        <f>W95</f>
        <v>0</v>
      </c>
      <c r="X94" s="453">
        <f>X95</f>
        <v>0</v>
      </c>
      <c r="Y94" s="401" t="e">
        <f>X94/W94*100</f>
        <v>#DIV/0!</v>
      </c>
      <c r="Z94" s="453">
        <f>Z95</f>
        <v>0</v>
      </c>
      <c r="AA94" s="453">
        <f>AA95</f>
        <v>0</v>
      </c>
      <c r="AB94" s="401" t="e">
        <f>AA94/Z94*100</f>
        <v>#DIV/0!</v>
      </c>
      <c r="AC94" s="453">
        <f>AC95</f>
        <v>0</v>
      </c>
      <c r="AD94" s="453">
        <f>AD95</f>
        <v>0</v>
      </c>
      <c r="AE94" s="401" t="e">
        <f>AD94/AC94*100</f>
        <v>#DIV/0!</v>
      </c>
      <c r="AF94" s="453">
        <f>AF95</f>
        <v>0</v>
      </c>
      <c r="AG94" s="453">
        <f>AG95</f>
        <v>0</v>
      </c>
      <c r="AH94" s="401" t="e">
        <f>AG94/AF94*100</f>
        <v>#DIV/0!</v>
      </c>
      <c r="AI94" s="453">
        <f>AI95</f>
        <v>0</v>
      </c>
      <c r="AJ94" s="453">
        <f>AJ95</f>
        <v>0</v>
      </c>
      <c r="AK94" s="401" t="e">
        <f>AJ94/AI94*100</f>
        <v>#DIV/0!</v>
      </c>
      <c r="AL94" s="454">
        <f>AL95</f>
        <v>0</v>
      </c>
      <c r="AM94" s="454">
        <f>AM95</f>
        <v>0</v>
      </c>
      <c r="AN94" s="401" t="e">
        <f>AM94/AL94*100</f>
        <v>#DIV/0!</v>
      </c>
      <c r="AO94" s="453">
        <f>AO95</f>
        <v>0</v>
      </c>
      <c r="AP94" s="453">
        <f>AP95</f>
        <v>0</v>
      </c>
      <c r="AQ94" s="401" t="e">
        <f>AP94/AO94*100</f>
        <v>#DIV/0!</v>
      </c>
      <c r="AR94" s="453">
        <f>AR95</f>
        <v>0</v>
      </c>
      <c r="AS94" s="453">
        <f>AS95</f>
        <v>0</v>
      </c>
      <c r="AT94" s="401" t="e">
        <f>AS94/AR94*100</f>
        <v>#DIV/0!</v>
      </c>
      <c r="AU94" s="403">
        <f aca="true" t="shared" si="50" ref="AU94:AW95">C94+G94</f>
        <v>0</v>
      </c>
      <c r="AV94" s="403">
        <f t="shared" si="50"/>
        <v>0</v>
      </c>
      <c r="AW94" s="403">
        <f t="shared" si="50"/>
        <v>0</v>
      </c>
      <c r="AX94" s="404" t="e">
        <f>AW94/AV94*100</f>
        <v>#DIV/0!</v>
      </c>
      <c r="BD94" s="405">
        <f aca="true" t="shared" si="51" ref="BD94:BD100">BE94</f>
        <v>0</v>
      </c>
      <c r="BE94" s="405">
        <f>AR94+AO94+AL94+AI94+AF94+AC94+Z94+W94+T94+Q94+N94+K94</f>
        <v>0</v>
      </c>
      <c r="BF94" s="405">
        <f>AS94+AP94+AM94+AJ94+AG94+AD94+AA94+X94+U94+R94+O94+L94</f>
        <v>0</v>
      </c>
      <c r="BG94" s="406" t="e">
        <f aca="true" t="shared" si="52" ref="BG94:BG100">BF94/BE94*100</f>
        <v>#DIV/0!</v>
      </c>
    </row>
    <row r="95" spans="1:59" ht="162.75" customHeight="1">
      <c r="A95" s="475" t="s">
        <v>588</v>
      </c>
      <c r="B95" s="450" t="s">
        <v>311</v>
      </c>
      <c r="C95" s="486"/>
      <c r="D95" s="451"/>
      <c r="E95" s="451"/>
      <c r="F95" s="432" t="e">
        <f t="shared" si="49"/>
        <v>#DIV/0!</v>
      </c>
      <c r="G95" s="410">
        <f>K95+N95+Q95+T95+W95+Z95+AC95+AF95+AI95+AL95+AO95+AR95</f>
        <v>0</v>
      </c>
      <c r="H95" s="410">
        <f>G95</f>
        <v>0</v>
      </c>
      <c r="I95" s="410">
        <f>L95+O95+R95+U95+X95+AA95+AD95+AG95+AJ95+AM95+AP95+AS95</f>
        <v>0</v>
      </c>
      <c r="J95" s="444" t="e">
        <f>I95/H95*100</f>
        <v>#DIV/0!</v>
      </c>
      <c r="K95" s="452"/>
      <c r="L95" s="453"/>
      <c r="M95" s="465" t="e">
        <f>L95/K95*100</f>
        <v>#DIV/0!</v>
      </c>
      <c r="N95" s="453"/>
      <c r="O95" s="453"/>
      <c r="P95" s="465" t="e">
        <f>O95/N95*100</f>
        <v>#DIV/0!</v>
      </c>
      <c r="Q95" s="453"/>
      <c r="R95" s="453"/>
      <c r="S95" s="465"/>
      <c r="T95" s="453"/>
      <c r="U95" s="453"/>
      <c r="V95" s="465" t="e">
        <f>U95/T95*100</f>
        <v>#DIV/0!</v>
      </c>
      <c r="W95" s="453"/>
      <c r="X95" s="453"/>
      <c r="Y95" s="465" t="e">
        <f>X95/W95*100</f>
        <v>#DIV/0!</v>
      </c>
      <c r="Z95" s="453"/>
      <c r="AA95" s="453"/>
      <c r="AB95" s="465" t="e">
        <f>AA95/Z95*100</f>
        <v>#DIV/0!</v>
      </c>
      <c r="AC95" s="453"/>
      <c r="AD95" s="453"/>
      <c r="AE95" s="465" t="e">
        <f>AD95/AC95*100</f>
        <v>#DIV/0!</v>
      </c>
      <c r="AF95" s="453"/>
      <c r="AG95" s="453"/>
      <c r="AH95" s="465" t="e">
        <f>AG95/AF95*100</f>
        <v>#DIV/0!</v>
      </c>
      <c r="AI95" s="453"/>
      <c r="AJ95" s="453"/>
      <c r="AK95" s="465" t="e">
        <f>AJ95/AI95*100</f>
        <v>#DIV/0!</v>
      </c>
      <c r="AL95" s="454"/>
      <c r="AM95" s="454"/>
      <c r="AN95" s="465" t="e">
        <f>AM95/AL95*100</f>
        <v>#DIV/0!</v>
      </c>
      <c r="AO95" s="453"/>
      <c r="AP95" s="453"/>
      <c r="AQ95" s="465" t="e">
        <f>AP95/AO95*100</f>
        <v>#DIV/0!</v>
      </c>
      <c r="AR95" s="453"/>
      <c r="AS95" s="453"/>
      <c r="AT95" s="401" t="e">
        <f>AS95/AR95*100</f>
        <v>#DIV/0!</v>
      </c>
      <c r="AU95" s="403">
        <f t="shared" si="50"/>
        <v>0</v>
      </c>
      <c r="AV95" s="403">
        <f t="shared" si="50"/>
        <v>0</v>
      </c>
      <c r="AW95" s="403">
        <f t="shared" si="50"/>
        <v>0</v>
      </c>
      <c r="AX95" s="404" t="e">
        <f>AW95/AV95*100</f>
        <v>#DIV/0!</v>
      </c>
      <c r="BD95" s="405">
        <f t="shared" si="51"/>
        <v>0</v>
      </c>
      <c r="BE95" s="405">
        <f>AR95+AO95+AL95+AI95+AF95+AC95+Z95+W95+T95+Q95+N95+K95</f>
        <v>0</v>
      </c>
      <c r="BF95" s="405">
        <f>AS95+AP95+AM95+AJ95+AG95+AD95+AA95+X95+U95+R95+O95+L95</f>
        <v>0</v>
      </c>
      <c r="BG95" s="406" t="e">
        <f t="shared" si="52"/>
        <v>#DIV/0!</v>
      </c>
    </row>
    <row r="96" spans="1:59" ht="80.25" customHeight="1">
      <c r="A96" s="475" t="s">
        <v>546</v>
      </c>
      <c r="B96" s="476" t="s">
        <v>248</v>
      </c>
      <c r="C96" s="451">
        <f>C97+C98</f>
        <v>0</v>
      </c>
      <c r="D96" s="451">
        <f>D97+D98</f>
        <v>0</v>
      </c>
      <c r="E96" s="451">
        <f>E97+E98</f>
        <v>0</v>
      </c>
      <c r="F96" s="432" t="e">
        <f t="shared" si="49"/>
        <v>#DIV/0!</v>
      </c>
      <c r="G96" s="410">
        <f t="shared" si="27"/>
        <v>887.1</v>
      </c>
      <c r="H96" s="410">
        <f t="shared" si="28"/>
        <v>887.1</v>
      </c>
      <c r="I96" s="410">
        <f t="shared" si="29"/>
        <v>887.1</v>
      </c>
      <c r="J96" s="444">
        <f t="shared" si="30"/>
        <v>100</v>
      </c>
      <c r="K96" s="452">
        <f>K97+K98</f>
        <v>0</v>
      </c>
      <c r="L96" s="452">
        <f>L97+L98</f>
        <v>0</v>
      </c>
      <c r="M96" s="401" t="e">
        <f t="shared" si="31"/>
        <v>#DIV/0!</v>
      </c>
      <c r="N96" s="453">
        <f>N97+N98</f>
        <v>0</v>
      </c>
      <c r="O96" s="453">
        <f>O97+O98</f>
        <v>0</v>
      </c>
      <c r="P96" s="401" t="e">
        <f t="shared" si="32"/>
        <v>#DIV/0!</v>
      </c>
      <c r="Q96" s="453">
        <f>Q97+Q98</f>
        <v>887.1</v>
      </c>
      <c r="R96" s="453">
        <f>R97+R98</f>
        <v>887.1</v>
      </c>
      <c r="S96" s="401">
        <f t="shared" si="44"/>
        <v>100</v>
      </c>
      <c r="T96" s="453">
        <f>T97+T98</f>
        <v>0</v>
      </c>
      <c r="U96" s="453">
        <f>U97+U98</f>
        <v>0</v>
      </c>
      <c r="V96" s="401" t="e">
        <f t="shared" si="33"/>
        <v>#DIV/0!</v>
      </c>
      <c r="W96" s="453">
        <f>W97+W98</f>
        <v>0</v>
      </c>
      <c r="X96" s="453">
        <f>X97+X98</f>
        <v>0</v>
      </c>
      <c r="Y96" s="401" t="e">
        <f t="shared" si="34"/>
        <v>#DIV/0!</v>
      </c>
      <c r="Z96" s="453">
        <f>Z97+Z98</f>
        <v>0</v>
      </c>
      <c r="AA96" s="453">
        <f>AA97+AA98</f>
        <v>0</v>
      </c>
      <c r="AB96" s="401" t="e">
        <f t="shared" si="35"/>
        <v>#DIV/0!</v>
      </c>
      <c r="AC96" s="453">
        <f>AC97+AC98</f>
        <v>0</v>
      </c>
      <c r="AD96" s="453">
        <f>AD97+AD98</f>
        <v>0</v>
      </c>
      <c r="AE96" s="401" t="e">
        <f t="shared" si="36"/>
        <v>#DIV/0!</v>
      </c>
      <c r="AF96" s="453">
        <f>AF97+AF98</f>
        <v>0</v>
      </c>
      <c r="AG96" s="453">
        <f>AG97+AG98</f>
        <v>0</v>
      </c>
      <c r="AH96" s="401" t="e">
        <f t="shared" si="37"/>
        <v>#DIV/0!</v>
      </c>
      <c r="AI96" s="453">
        <f>AI97+AI98</f>
        <v>0</v>
      </c>
      <c r="AJ96" s="453">
        <f>AJ97+AJ98</f>
        <v>0</v>
      </c>
      <c r="AK96" s="401" t="e">
        <f t="shared" si="38"/>
        <v>#DIV/0!</v>
      </c>
      <c r="AL96" s="454">
        <f>AL97+AL98</f>
        <v>0</v>
      </c>
      <c r="AM96" s="454">
        <f>AM97+AM98</f>
        <v>0</v>
      </c>
      <c r="AN96" s="401" t="e">
        <f t="shared" si="39"/>
        <v>#DIV/0!</v>
      </c>
      <c r="AO96" s="453">
        <f>AO97+AO98</f>
        <v>0</v>
      </c>
      <c r="AP96" s="453">
        <f>AP97+AP98</f>
        <v>0</v>
      </c>
      <c r="AQ96" s="401" t="e">
        <f t="shared" si="40"/>
        <v>#DIV/0!</v>
      </c>
      <c r="AR96" s="453">
        <f>AR97+AR98</f>
        <v>0</v>
      </c>
      <c r="AS96" s="453">
        <f>AS97+AS98</f>
        <v>0</v>
      </c>
      <c r="AT96" s="401" t="e">
        <f t="shared" si="41"/>
        <v>#DIV/0!</v>
      </c>
      <c r="AU96" s="403">
        <f t="shared" si="42"/>
        <v>887.1</v>
      </c>
      <c r="AV96" s="403">
        <f t="shared" si="42"/>
        <v>887.1</v>
      </c>
      <c r="AW96" s="403">
        <f t="shared" si="42"/>
        <v>887.1</v>
      </c>
      <c r="AX96" s="404">
        <f t="shared" si="43"/>
        <v>100</v>
      </c>
      <c r="BD96" s="405">
        <f t="shared" si="51"/>
        <v>887.1</v>
      </c>
      <c r="BE96" s="405">
        <f t="shared" si="46"/>
        <v>887.1</v>
      </c>
      <c r="BF96" s="405">
        <f t="shared" si="46"/>
        <v>887.1</v>
      </c>
      <c r="BG96" s="406">
        <f t="shared" si="52"/>
        <v>100</v>
      </c>
    </row>
    <row r="97" spans="1:59" s="448" customFormat="1" ht="84" customHeight="1">
      <c r="A97" s="475" t="s">
        <v>547</v>
      </c>
      <c r="B97" s="476" t="s">
        <v>267</v>
      </c>
      <c r="C97" s="443"/>
      <c r="D97" s="443"/>
      <c r="E97" s="443"/>
      <c r="F97" s="432" t="e">
        <f t="shared" si="49"/>
        <v>#DIV/0!</v>
      </c>
      <c r="G97" s="410">
        <f t="shared" si="27"/>
        <v>0</v>
      </c>
      <c r="H97" s="410">
        <f t="shared" si="28"/>
        <v>0</v>
      </c>
      <c r="I97" s="410">
        <f t="shared" si="29"/>
        <v>0</v>
      </c>
      <c r="J97" s="444" t="e">
        <f t="shared" si="30"/>
        <v>#DIV/0!</v>
      </c>
      <c r="K97" s="452"/>
      <c r="L97" s="452"/>
      <c r="M97" s="401" t="e">
        <f t="shared" si="31"/>
        <v>#DIV/0!</v>
      </c>
      <c r="N97" s="452"/>
      <c r="O97" s="452"/>
      <c r="P97" s="401" t="e">
        <f t="shared" si="32"/>
        <v>#DIV/0!</v>
      </c>
      <c r="Q97" s="452"/>
      <c r="R97" s="452"/>
      <c r="S97" s="401"/>
      <c r="T97" s="487"/>
      <c r="U97" s="487"/>
      <c r="V97" s="401" t="e">
        <f t="shared" si="33"/>
        <v>#DIV/0!</v>
      </c>
      <c r="W97" s="487"/>
      <c r="X97" s="487"/>
      <c r="Y97" s="401" t="e">
        <f t="shared" si="34"/>
        <v>#DIV/0!</v>
      </c>
      <c r="Z97" s="487"/>
      <c r="AA97" s="487"/>
      <c r="AB97" s="401" t="e">
        <f t="shared" si="35"/>
        <v>#DIV/0!</v>
      </c>
      <c r="AC97" s="487"/>
      <c r="AD97" s="487"/>
      <c r="AE97" s="401" t="e">
        <f t="shared" si="36"/>
        <v>#DIV/0!</v>
      </c>
      <c r="AF97" s="487"/>
      <c r="AG97" s="487"/>
      <c r="AH97" s="401" t="e">
        <f t="shared" si="37"/>
        <v>#DIV/0!</v>
      </c>
      <c r="AI97" s="487"/>
      <c r="AJ97" s="487"/>
      <c r="AK97" s="401" t="e">
        <f t="shared" si="38"/>
        <v>#DIV/0!</v>
      </c>
      <c r="AL97" s="488"/>
      <c r="AM97" s="488"/>
      <c r="AN97" s="401" t="e">
        <f t="shared" si="39"/>
        <v>#DIV/0!</v>
      </c>
      <c r="AO97" s="487"/>
      <c r="AP97" s="487"/>
      <c r="AQ97" s="401" t="e">
        <f t="shared" si="40"/>
        <v>#DIV/0!</v>
      </c>
      <c r="AR97" s="487"/>
      <c r="AS97" s="487"/>
      <c r="AT97" s="401" t="e">
        <f t="shared" si="41"/>
        <v>#DIV/0!</v>
      </c>
      <c r="AU97" s="403">
        <f t="shared" si="42"/>
        <v>0</v>
      </c>
      <c r="AV97" s="403">
        <f t="shared" si="42"/>
        <v>0</v>
      </c>
      <c r="AW97" s="403">
        <f t="shared" si="42"/>
        <v>0</v>
      </c>
      <c r="AX97" s="404" t="e">
        <f t="shared" si="43"/>
        <v>#DIV/0!</v>
      </c>
      <c r="BD97" s="405">
        <f t="shared" si="51"/>
        <v>0</v>
      </c>
      <c r="BE97" s="405">
        <f t="shared" si="46"/>
        <v>0</v>
      </c>
      <c r="BF97" s="405">
        <f t="shared" si="46"/>
        <v>0</v>
      </c>
      <c r="BG97" s="406" t="e">
        <f t="shared" si="52"/>
        <v>#DIV/0!</v>
      </c>
    </row>
    <row r="98" spans="1:59" s="448" customFormat="1" ht="85.5" customHeight="1">
      <c r="A98" s="475" t="s">
        <v>548</v>
      </c>
      <c r="B98" s="476" t="s">
        <v>268</v>
      </c>
      <c r="C98" s="443"/>
      <c r="D98" s="443"/>
      <c r="E98" s="443"/>
      <c r="F98" s="432" t="e">
        <f t="shared" si="49"/>
        <v>#DIV/0!</v>
      </c>
      <c r="G98" s="410">
        <f t="shared" si="27"/>
        <v>887.1</v>
      </c>
      <c r="H98" s="410">
        <f t="shared" si="28"/>
        <v>887.1</v>
      </c>
      <c r="I98" s="410">
        <f t="shared" si="29"/>
        <v>887.1</v>
      </c>
      <c r="J98" s="444">
        <f t="shared" si="30"/>
        <v>100</v>
      </c>
      <c r="K98" s="489"/>
      <c r="L98" s="487"/>
      <c r="M98" s="401" t="e">
        <f t="shared" si="31"/>
        <v>#DIV/0!</v>
      </c>
      <c r="N98" s="487"/>
      <c r="O98" s="487"/>
      <c r="P98" s="401" t="e">
        <f t="shared" si="32"/>
        <v>#DIV/0!</v>
      </c>
      <c r="Q98" s="487">
        <v>887.1</v>
      </c>
      <c r="R98" s="487">
        <v>887.1</v>
      </c>
      <c r="S98" s="401">
        <f t="shared" si="44"/>
        <v>100</v>
      </c>
      <c r="T98" s="452"/>
      <c r="U98" s="452"/>
      <c r="V98" s="401" t="e">
        <f t="shared" si="33"/>
        <v>#DIV/0!</v>
      </c>
      <c r="W98" s="452"/>
      <c r="X98" s="452"/>
      <c r="Y98" s="401" t="e">
        <f t="shared" si="34"/>
        <v>#DIV/0!</v>
      </c>
      <c r="Z98" s="452"/>
      <c r="AA98" s="452"/>
      <c r="AB98" s="401" t="e">
        <f t="shared" si="35"/>
        <v>#DIV/0!</v>
      </c>
      <c r="AC98" s="452"/>
      <c r="AD98" s="452"/>
      <c r="AE98" s="401" t="e">
        <f t="shared" si="36"/>
        <v>#DIV/0!</v>
      </c>
      <c r="AF98" s="452"/>
      <c r="AG98" s="452"/>
      <c r="AH98" s="401" t="e">
        <f t="shared" si="37"/>
        <v>#DIV/0!</v>
      </c>
      <c r="AI98" s="452"/>
      <c r="AJ98" s="452"/>
      <c r="AK98" s="401" t="e">
        <f t="shared" si="38"/>
        <v>#DIV/0!</v>
      </c>
      <c r="AL98" s="477"/>
      <c r="AM98" s="477"/>
      <c r="AN98" s="401" t="e">
        <f t="shared" si="39"/>
        <v>#DIV/0!</v>
      </c>
      <c r="AO98" s="452"/>
      <c r="AP98" s="452"/>
      <c r="AQ98" s="401" t="e">
        <f t="shared" si="40"/>
        <v>#DIV/0!</v>
      </c>
      <c r="AR98" s="452"/>
      <c r="AS98" s="452"/>
      <c r="AT98" s="401" t="e">
        <f t="shared" si="41"/>
        <v>#DIV/0!</v>
      </c>
      <c r="AU98" s="403">
        <f t="shared" si="42"/>
        <v>887.1</v>
      </c>
      <c r="AV98" s="403">
        <f t="shared" si="42"/>
        <v>887.1</v>
      </c>
      <c r="AW98" s="403">
        <f t="shared" si="42"/>
        <v>887.1</v>
      </c>
      <c r="AX98" s="404">
        <f t="shared" si="43"/>
        <v>100</v>
      </c>
      <c r="BD98" s="405">
        <f t="shared" si="51"/>
        <v>887.1</v>
      </c>
      <c r="BE98" s="405">
        <f t="shared" si="46"/>
        <v>887.1</v>
      </c>
      <c r="BF98" s="405">
        <f t="shared" si="46"/>
        <v>887.1</v>
      </c>
      <c r="BG98" s="406">
        <f t="shared" si="52"/>
        <v>100</v>
      </c>
    </row>
    <row r="99" spans="1:59" s="296" customFormat="1" ht="119.25" customHeight="1">
      <c r="A99" s="469" t="s">
        <v>549</v>
      </c>
      <c r="B99" s="490" t="s">
        <v>411</v>
      </c>
      <c r="C99" s="455">
        <f>C100</f>
        <v>0</v>
      </c>
      <c r="D99" s="451">
        <f>D100</f>
        <v>0</v>
      </c>
      <c r="E99" s="451">
        <f>E100</f>
        <v>0</v>
      </c>
      <c r="F99" s="432" t="e">
        <f t="shared" si="49"/>
        <v>#DIV/0!</v>
      </c>
      <c r="G99" s="410">
        <f t="shared" si="27"/>
        <v>0</v>
      </c>
      <c r="H99" s="410">
        <f t="shared" si="28"/>
        <v>0</v>
      </c>
      <c r="I99" s="410">
        <f t="shared" si="29"/>
        <v>0</v>
      </c>
      <c r="J99" s="444" t="e">
        <f t="shared" si="30"/>
        <v>#DIV/0!</v>
      </c>
      <c r="K99" s="452">
        <f>K100</f>
        <v>0</v>
      </c>
      <c r="L99" s="453">
        <f>L100</f>
        <v>0</v>
      </c>
      <c r="M99" s="401" t="e">
        <f t="shared" si="31"/>
        <v>#DIV/0!</v>
      </c>
      <c r="N99" s="453">
        <f>N100</f>
        <v>0</v>
      </c>
      <c r="O99" s="453">
        <f>O100</f>
        <v>0</v>
      </c>
      <c r="P99" s="401" t="e">
        <f t="shared" si="32"/>
        <v>#DIV/0!</v>
      </c>
      <c r="Q99" s="453">
        <f>Q100</f>
        <v>0</v>
      </c>
      <c r="R99" s="453">
        <f>R100</f>
        <v>0</v>
      </c>
      <c r="S99" s="401"/>
      <c r="T99" s="453">
        <f>T100</f>
        <v>0</v>
      </c>
      <c r="U99" s="453">
        <f>U100</f>
        <v>0</v>
      </c>
      <c r="V99" s="401" t="e">
        <f t="shared" si="33"/>
        <v>#DIV/0!</v>
      </c>
      <c r="W99" s="453">
        <f>W100</f>
        <v>0</v>
      </c>
      <c r="X99" s="453">
        <f>X100</f>
        <v>0</v>
      </c>
      <c r="Y99" s="401" t="e">
        <f t="shared" si="34"/>
        <v>#DIV/0!</v>
      </c>
      <c r="Z99" s="453">
        <f>Z100</f>
        <v>0</v>
      </c>
      <c r="AA99" s="453">
        <f>AA100</f>
        <v>0</v>
      </c>
      <c r="AB99" s="401" t="e">
        <f t="shared" si="35"/>
        <v>#DIV/0!</v>
      </c>
      <c r="AC99" s="453">
        <f>AC100</f>
        <v>0</v>
      </c>
      <c r="AD99" s="453">
        <f>AD100</f>
        <v>0</v>
      </c>
      <c r="AE99" s="401" t="e">
        <f t="shared" si="36"/>
        <v>#DIV/0!</v>
      </c>
      <c r="AF99" s="453">
        <f>AF100</f>
        <v>0</v>
      </c>
      <c r="AG99" s="453">
        <f>AG100</f>
        <v>0</v>
      </c>
      <c r="AH99" s="401" t="e">
        <f t="shared" si="37"/>
        <v>#DIV/0!</v>
      </c>
      <c r="AI99" s="453">
        <f>AI100</f>
        <v>0</v>
      </c>
      <c r="AJ99" s="453">
        <f>AJ100</f>
        <v>0</v>
      </c>
      <c r="AK99" s="401" t="e">
        <f t="shared" si="38"/>
        <v>#DIV/0!</v>
      </c>
      <c r="AL99" s="454">
        <f>AL100</f>
        <v>0</v>
      </c>
      <c r="AM99" s="454">
        <f>AM100</f>
        <v>0</v>
      </c>
      <c r="AN99" s="401" t="e">
        <f t="shared" si="39"/>
        <v>#DIV/0!</v>
      </c>
      <c r="AO99" s="453">
        <f>AO100</f>
        <v>0</v>
      </c>
      <c r="AP99" s="453">
        <f>AP100</f>
        <v>0</v>
      </c>
      <c r="AQ99" s="401" t="e">
        <f t="shared" si="40"/>
        <v>#DIV/0!</v>
      </c>
      <c r="AR99" s="453">
        <f>AR100</f>
        <v>0</v>
      </c>
      <c r="AS99" s="453">
        <f>AS100</f>
        <v>0</v>
      </c>
      <c r="AT99" s="401" t="e">
        <f t="shared" si="41"/>
        <v>#DIV/0!</v>
      </c>
      <c r="AU99" s="403">
        <f t="shared" si="42"/>
        <v>0</v>
      </c>
      <c r="AV99" s="403">
        <f t="shared" si="42"/>
        <v>0</v>
      </c>
      <c r="AW99" s="403">
        <f t="shared" si="42"/>
        <v>0</v>
      </c>
      <c r="AX99" s="404" t="e">
        <f t="shared" si="43"/>
        <v>#DIV/0!</v>
      </c>
      <c r="BD99" s="405">
        <f t="shared" si="51"/>
        <v>0</v>
      </c>
      <c r="BE99" s="405">
        <f>AR99+AO99+AL99+AI99+AF99+AC99+Z99+W99+T99+Q99+N99+K99</f>
        <v>0</v>
      </c>
      <c r="BF99" s="405">
        <f>AS99+AP99+AM99+AJ99+AG99+AD99+AA99+X99+U99+R99+O99+L99</f>
        <v>0</v>
      </c>
      <c r="BG99" s="406" t="e">
        <f t="shared" si="52"/>
        <v>#DIV/0!</v>
      </c>
    </row>
    <row r="100" spans="1:59" s="296" customFormat="1" ht="120.75" customHeight="1">
      <c r="A100" s="469" t="s">
        <v>550</v>
      </c>
      <c r="B100" s="490" t="s">
        <v>412</v>
      </c>
      <c r="C100" s="455"/>
      <c r="D100" s="451"/>
      <c r="E100" s="451"/>
      <c r="F100" s="432" t="e">
        <f t="shared" si="49"/>
        <v>#DIV/0!</v>
      </c>
      <c r="G100" s="410">
        <f aca="true" t="shared" si="53" ref="G100:G123">K100+N100+Q100+T100+W100+Z100+AC100+AF100+AI100+AL100+AO100+AR100</f>
        <v>0</v>
      </c>
      <c r="H100" s="410">
        <f t="shared" si="28"/>
        <v>0</v>
      </c>
      <c r="I100" s="410">
        <f t="shared" si="29"/>
        <v>0</v>
      </c>
      <c r="J100" s="444" t="e">
        <f t="shared" si="30"/>
        <v>#DIV/0!</v>
      </c>
      <c r="K100" s="452"/>
      <c r="L100" s="453"/>
      <c r="M100" s="465" t="e">
        <f t="shared" si="31"/>
        <v>#DIV/0!</v>
      </c>
      <c r="N100" s="453"/>
      <c r="O100" s="453"/>
      <c r="P100" s="465" t="e">
        <f t="shared" si="32"/>
        <v>#DIV/0!</v>
      </c>
      <c r="Q100" s="453"/>
      <c r="R100" s="453"/>
      <c r="S100" s="465"/>
      <c r="T100" s="453"/>
      <c r="U100" s="453"/>
      <c r="V100" s="465" t="e">
        <f t="shared" si="33"/>
        <v>#DIV/0!</v>
      </c>
      <c r="W100" s="453"/>
      <c r="X100" s="453"/>
      <c r="Y100" s="465" t="e">
        <f t="shared" si="34"/>
        <v>#DIV/0!</v>
      </c>
      <c r="Z100" s="453"/>
      <c r="AA100" s="453"/>
      <c r="AB100" s="465" t="e">
        <f t="shared" si="35"/>
        <v>#DIV/0!</v>
      </c>
      <c r="AC100" s="453"/>
      <c r="AD100" s="453"/>
      <c r="AE100" s="465" t="e">
        <f t="shared" si="36"/>
        <v>#DIV/0!</v>
      </c>
      <c r="AF100" s="453"/>
      <c r="AG100" s="453"/>
      <c r="AH100" s="465" t="e">
        <f t="shared" si="37"/>
        <v>#DIV/0!</v>
      </c>
      <c r="AI100" s="453"/>
      <c r="AJ100" s="453"/>
      <c r="AK100" s="465" t="e">
        <f t="shared" si="38"/>
        <v>#DIV/0!</v>
      </c>
      <c r="AL100" s="454"/>
      <c r="AM100" s="454"/>
      <c r="AN100" s="465" t="e">
        <f t="shared" si="39"/>
        <v>#DIV/0!</v>
      </c>
      <c r="AO100" s="453"/>
      <c r="AP100" s="453"/>
      <c r="AQ100" s="465" t="e">
        <f t="shared" si="40"/>
        <v>#DIV/0!</v>
      </c>
      <c r="AR100" s="453"/>
      <c r="AS100" s="453"/>
      <c r="AT100" s="401" t="e">
        <f t="shared" si="41"/>
        <v>#DIV/0!</v>
      </c>
      <c r="AU100" s="403">
        <f t="shared" si="42"/>
        <v>0</v>
      </c>
      <c r="AV100" s="403">
        <f t="shared" si="42"/>
        <v>0</v>
      </c>
      <c r="AW100" s="403">
        <f t="shared" si="42"/>
        <v>0</v>
      </c>
      <c r="AX100" s="404" t="e">
        <f t="shared" si="43"/>
        <v>#DIV/0!</v>
      </c>
      <c r="BD100" s="405">
        <f t="shared" si="51"/>
        <v>0</v>
      </c>
      <c r="BE100" s="405">
        <f>AR100+AO100+AL100+AI100+AF100+AC100+Z100+W100+T100+Q100+N100+K100</f>
        <v>0</v>
      </c>
      <c r="BF100" s="405">
        <f>AS100+AP100+AM100+AJ100+AG100+AD100+AA100+X100+U100+R100+O100+L100</f>
        <v>0</v>
      </c>
      <c r="BG100" s="406" t="e">
        <f t="shared" si="52"/>
        <v>#DIV/0!</v>
      </c>
    </row>
    <row r="101" spans="1:59" s="448" customFormat="1" ht="24.75" customHeight="1">
      <c r="A101" s="491" t="s">
        <v>551</v>
      </c>
      <c r="B101" s="442" t="s">
        <v>85</v>
      </c>
      <c r="C101" s="443">
        <f>C102+C106</f>
        <v>0</v>
      </c>
      <c r="D101" s="443">
        <f>D102+D106</f>
        <v>0</v>
      </c>
      <c r="E101" s="443">
        <f>E102+E106</f>
        <v>0</v>
      </c>
      <c r="F101" s="432" t="e">
        <f t="shared" si="48"/>
        <v>#DIV/0!</v>
      </c>
      <c r="G101" s="410">
        <f t="shared" si="53"/>
        <v>0</v>
      </c>
      <c r="H101" s="410">
        <f t="shared" si="28"/>
        <v>0</v>
      </c>
      <c r="I101" s="410">
        <f aca="true" t="shared" si="54" ref="I101:I123">L101+O101+R101+U101+X101+AA101+AD101+AG101+AJ101+AM101+AP101+AS101</f>
        <v>0</v>
      </c>
      <c r="J101" s="444" t="e">
        <f t="shared" si="30"/>
        <v>#DIV/0!</v>
      </c>
      <c r="K101" s="446">
        <f>K102+K106</f>
        <v>0</v>
      </c>
      <c r="L101" s="446">
        <f>L102+L106</f>
        <v>0</v>
      </c>
      <c r="M101" s="401" t="e">
        <f t="shared" si="31"/>
        <v>#DIV/0!</v>
      </c>
      <c r="N101" s="446">
        <f>N102+N106</f>
        <v>0</v>
      </c>
      <c r="O101" s="446">
        <f>O102+O106</f>
        <v>0</v>
      </c>
      <c r="P101" s="401" t="e">
        <f t="shared" si="32"/>
        <v>#DIV/0!</v>
      </c>
      <c r="Q101" s="446">
        <f>Q102+Q106</f>
        <v>0</v>
      </c>
      <c r="R101" s="446">
        <f>R102+R106</f>
        <v>0</v>
      </c>
      <c r="S101" s="401"/>
      <c r="T101" s="446">
        <f>T102+T106</f>
        <v>0</v>
      </c>
      <c r="U101" s="446">
        <f>U102+U106</f>
        <v>0</v>
      </c>
      <c r="V101" s="401" t="e">
        <f t="shared" si="33"/>
        <v>#DIV/0!</v>
      </c>
      <c r="W101" s="446">
        <f>W102+W106</f>
        <v>0</v>
      </c>
      <c r="X101" s="446">
        <f>X102+X106</f>
        <v>0</v>
      </c>
      <c r="Y101" s="401" t="e">
        <f t="shared" si="34"/>
        <v>#DIV/0!</v>
      </c>
      <c r="Z101" s="446">
        <f>Z102+Z106</f>
        <v>0</v>
      </c>
      <c r="AA101" s="446">
        <f>AA102+AA106</f>
        <v>0</v>
      </c>
      <c r="AB101" s="401" t="e">
        <f t="shared" si="35"/>
        <v>#DIV/0!</v>
      </c>
      <c r="AC101" s="446">
        <f>AC102+AC106</f>
        <v>0</v>
      </c>
      <c r="AD101" s="446">
        <f>AD102+AD106</f>
        <v>0</v>
      </c>
      <c r="AE101" s="401" t="e">
        <f t="shared" si="36"/>
        <v>#DIV/0!</v>
      </c>
      <c r="AF101" s="446">
        <f>AF102+AF106</f>
        <v>0</v>
      </c>
      <c r="AG101" s="446">
        <f>AG102+AG106</f>
        <v>0</v>
      </c>
      <c r="AH101" s="401" t="e">
        <f t="shared" si="37"/>
        <v>#DIV/0!</v>
      </c>
      <c r="AI101" s="446">
        <f>AI102+AI106</f>
        <v>0</v>
      </c>
      <c r="AJ101" s="446">
        <f>AJ102+AJ106</f>
        <v>0</v>
      </c>
      <c r="AK101" s="401" t="e">
        <f t="shared" si="38"/>
        <v>#DIV/0!</v>
      </c>
      <c r="AL101" s="447">
        <f>AL102+AL106</f>
        <v>0</v>
      </c>
      <c r="AM101" s="447">
        <f>AM102+AM106</f>
        <v>0</v>
      </c>
      <c r="AN101" s="401" t="e">
        <f t="shared" si="39"/>
        <v>#DIV/0!</v>
      </c>
      <c r="AO101" s="446">
        <f>AO102+AO106</f>
        <v>0</v>
      </c>
      <c r="AP101" s="446">
        <f>AP102+AP106</f>
        <v>0</v>
      </c>
      <c r="AQ101" s="401" t="e">
        <f t="shared" si="40"/>
        <v>#DIV/0!</v>
      </c>
      <c r="AR101" s="446">
        <f>AR102+AR106</f>
        <v>0</v>
      </c>
      <c r="AS101" s="446">
        <f>AS102+AS106</f>
        <v>0</v>
      </c>
      <c r="AT101" s="401" t="e">
        <f t="shared" si="41"/>
        <v>#DIV/0!</v>
      </c>
      <c r="AU101" s="403">
        <f aca="true" t="shared" si="55" ref="AU101:AW123">C101+G101</f>
        <v>0</v>
      </c>
      <c r="AV101" s="403">
        <f t="shared" si="55"/>
        <v>0</v>
      </c>
      <c r="AW101" s="403">
        <f t="shared" si="55"/>
        <v>0</v>
      </c>
      <c r="AX101" s="404" t="e">
        <f t="shared" si="43"/>
        <v>#DIV/0!</v>
      </c>
      <c r="BD101" s="405">
        <f t="shared" si="45"/>
        <v>0</v>
      </c>
      <c r="BE101" s="405">
        <f t="shared" si="46"/>
        <v>0</v>
      </c>
      <c r="BF101" s="405">
        <f t="shared" si="46"/>
        <v>0</v>
      </c>
      <c r="BG101" s="406" t="e">
        <f t="shared" si="47"/>
        <v>#DIV/0!</v>
      </c>
    </row>
    <row r="102" spans="1:59" ht="121.5" customHeight="1">
      <c r="A102" s="492" t="s">
        <v>552</v>
      </c>
      <c r="B102" s="476" t="s">
        <v>48</v>
      </c>
      <c r="C102" s="451">
        <f>C103+C104+C105</f>
        <v>0</v>
      </c>
      <c r="D102" s="451">
        <f>D103+D104+D105</f>
        <v>0</v>
      </c>
      <c r="E102" s="451">
        <f>E103+E104+E105</f>
        <v>0</v>
      </c>
      <c r="F102" s="432" t="e">
        <f t="shared" si="48"/>
        <v>#DIV/0!</v>
      </c>
      <c r="G102" s="410">
        <f t="shared" si="53"/>
        <v>0</v>
      </c>
      <c r="H102" s="410">
        <f t="shared" si="28"/>
        <v>0</v>
      </c>
      <c r="I102" s="410">
        <f t="shared" si="54"/>
        <v>0</v>
      </c>
      <c r="J102" s="444" t="e">
        <f aca="true" t="shared" si="56" ref="J102:J123">I102/H102*100</f>
        <v>#DIV/0!</v>
      </c>
      <c r="K102" s="453">
        <f>K103+K104+K105</f>
        <v>0</v>
      </c>
      <c r="L102" s="453">
        <f>L103+L104+L105</f>
        <v>0</v>
      </c>
      <c r="M102" s="401" t="e">
        <f aca="true" t="shared" si="57" ref="M102:M123">L102/K102*100</f>
        <v>#DIV/0!</v>
      </c>
      <c r="N102" s="453">
        <f>N103+N104+N105</f>
        <v>0</v>
      </c>
      <c r="O102" s="453">
        <f>O103+O104+O105</f>
        <v>0</v>
      </c>
      <c r="P102" s="401" t="e">
        <f aca="true" t="shared" si="58" ref="P102:P123">O102/N102*100</f>
        <v>#DIV/0!</v>
      </c>
      <c r="Q102" s="453">
        <f>Q103+Q104+Q105</f>
        <v>0</v>
      </c>
      <c r="R102" s="453">
        <f>R103+R104+R105</f>
        <v>0</v>
      </c>
      <c r="S102" s="401"/>
      <c r="T102" s="453">
        <f>T103+T104+T105</f>
        <v>0</v>
      </c>
      <c r="U102" s="453">
        <f>U103+U104+U105</f>
        <v>0</v>
      </c>
      <c r="V102" s="401" t="e">
        <f aca="true" t="shared" si="59" ref="V102:V123">U102/T102*100</f>
        <v>#DIV/0!</v>
      </c>
      <c r="W102" s="453">
        <f>W103+W104+W105</f>
        <v>0</v>
      </c>
      <c r="X102" s="453">
        <f>X103+X104+X105</f>
        <v>0</v>
      </c>
      <c r="Y102" s="401" t="e">
        <f aca="true" t="shared" si="60" ref="Y102:Y123">X102/W102*100</f>
        <v>#DIV/0!</v>
      </c>
      <c r="Z102" s="453">
        <f>Z103+Z104+Z105</f>
        <v>0</v>
      </c>
      <c r="AA102" s="453">
        <f>AA103+AA104+AA105</f>
        <v>0</v>
      </c>
      <c r="AB102" s="401" t="e">
        <f aca="true" t="shared" si="61" ref="AB102:AB123">AA102/Z102*100</f>
        <v>#DIV/0!</v>
      </c>
      <c r="AC102" s="453">
        <f>AC103+AC104+AC105</f>
        <v>0</v>
      </c>
      <c r="AD102" s="453">
        <f>AD103+AD104+AD105</f>
        <v>0</v>
      </c>
      <c r="AE102" s="401" t="e">
        <f aca="true" t="shared" si="62" ref="AE102:AE123">AD102/AC102*100</f>
        <v>#DIV/0!</v>
      </c>
      <c r="AF102" s="453">
        <f>AF103+AF104+AF105</f>
        <v>0</v>
      </c>
      <c r="AG102" s="453">
        <f>AG103+AG104+AG105</f>
        <v>0</v>
      </c>
      <c r="AH102" s="401" t="e">
        <f aca="true" t="shared" si="63" ref="AH102:AH123">AG102/AF102*100</f>
        <v>#DIV/0!</v>
      </c>
      <c r="AI102" s="453">
        <f>AI103+AI104+AI105</f>
        <v>0</v>
      </c>
      <c r="AJ102" s="453">
        <f>AJ103+AJ104+AJ105</f>
        <v>0</v>
      </c>
      <c r="AK102" s="401" t="e">
        <f aca="true" t="shared" si="64" ref="AK102:AK123">AJ102/AI102*100</f>
        <v>#DIV/0!</v>
      </c>
      <c r="AL102" s="454">
        <f>AL103+AL104+AL105</f>
        <v>0</v>
      </c>
      <c r="AM102" s="454">
        <f>AM103+AM104+AM105</f>
        <v>0</v>
      </c>
      <c r="AN102" s="401" t="e">
        <f aca="true" t="shared" si="65" ref="AN102:AN123">AM102/AL102*100</f>
        <v>#DIV/0!</v>
      </c>
      <c r="AO102" s="453">
        <f>AO103+AO104+AO105</f>
        <v>0</v>
      </c>
      <c r="AP102" s="453">
        <f>AP103+AP104+AP105</f>
        <v>0</v>
      </c>
      <c r="AQ102" s="401" t="e">
        <f aca="true" t="shared" si="66" ref="AQ102:AQ123">AP102/AO102*100</f>
        <v>#DIV/0!</v>
      </c>
      <c r="AR102" s="453">
        <f>AR103+AR104+AR105</f>
        <v>0</v>
      </c>
      <c r="AS102" s="453">
        <f>AS103+AS104+AS105</f>
        <v>0</v>
      </c>
      <c r="AT102" s="401" t="e">
        <f aca="true" t="shared" si="67" ref="AT102:AT123">AS102/AR102*100</f>
        <v>#DIV/0!</v>
      </c>
      <c r="AU102" s="403">
        <f t="shared" si="55"/>
        <v>0</v>
      </c>
      <c r="AV102" s="403">
        <f t="shared" si="55"/>
        <v>0</v>
      </c>
      <c r="AW102" s="403">
        <f t="shared" si="55"/>
        <v>0</v>
      </c>
      <c r="AX102" s="404" t="e">
        <f aca="true" t="shared" si="68" ref="AX102:AX123">AW102/AV102*100</f>
        <v>#DIV/0!</v>
      </c>
      <c r="BD102" s="405">
        <f t="shared" si="45"/>
        <v>0</v>
      </c>
      <c r="BE102" s="405">
        <f t="shared" si="46"/>
        <v>0</v>
      </c>
      <c r="BF102" s="405">
        <f t="shared" si="46"/>
        <v>0</v>
      </c>
      <c r="BG102" s="406" t="e">
        <f t="shared" si="47"/>
        <v>#DIV/0!</v>
      </c>
    </row>
    <row r="103" spans="1:59" ht="136.5" customHeight="1">
      <c r="A103" s="492" t="s">
        <v>553</v>
      </c>
      <c r="B103" s="476" t="s">
        <v>55</v>
      </c>
      <c r="C103" s="451"/>
      <c r="D103" s="451"/>
      <c r="E103" s="451"/>
      <c r="F103" s="432" t="e">
        <f t="shared" si="48"/>
        <v>#DIV/0!</v>
      </c>
      <c r="G103" s="410">
        <f t="shared" si="53"/>
        <v>0</v>
      </c>
      <c r="H103" s="410">
        <f aca="true" t="shared" si="69" ref="H103:H123">G103</f>
        <v>0</v>
      </c>
      <c r="I103" s="410">
        <f t="shared" si="54"/>
        <v>0</v>
      </c>
      <c r="J103" s="444" t="e">
        <f t="shared" si="56"/>
        <v>#DIV/0!</v>
      </c>
      <c r="K103" s="452"/>
      <c r="L103" s="453"/>
      <c r="M103" s="465" t="e">
        <f t="shared" si="57"/>
        <v>#DIV/0!</v>
      </c>
      <c r="N103" s="453"/>
      <c r="O103" s="453"/>
      <c r="P103" s="465" t="e">
        <f t="shared" si="58"/>
        <v>#DIV/0!</v>
      </c>
      <c r="Q103" s="453"/>
      <c r="R103" s="453"/>
      <c r="S103" s="465"/>
      <c r="T103" s="453"/>
      <c r="U103" s="453"/>
      <c r="V103" s="465" t="e">
        <f t="shared" si="59"/>
        <v>#DIV/0!</v>
      </c>
      <c r="W103" s="453"/>
      <c r="X103" s="453"/>
      <c r="Y103" s="465" t="e">
        <f t="shared" si="60"/>
        <v>#DIV/0!</v>
      </c>
      <c r="Z103" s="453"/>
      <c r="AA103" s="453"/>
      <c r="AB103" s="465" t="e">
        <f t="shared" si="61"/>
        <v>#DIV/0!</v>
      </c>
      <c r="AC103" s="453"/>
      <c r="AD103" s="453"/>
      <c r="AE103" s="465" t="e">
        <f t="shared" si="62"/>
        <v>#DIV/0!</v>
      </c>
      <c r="AF103" s="453"/>
      <c r="AG103" s="453"/>
      <c r="AH103" s="465" t="e">
        <f t="shared" si="63"/>
        <v>#DIV/0!</v>
      </c>
      <c r="AI103" s="453"/>
      <c r="AJ103" s="453"/>
      <c r="AK103" s="465" t="e">
        <f t="shared" si="64"/>
        <v>#DIV/0!</v>
      </c>
      <c r="AL103" s="454"/>
      <c r="AM103" s="454"/>
      <c r="AN103" s="465" t="e">
        <f t="shared" si="65"/>
        <v>#DIV/0!</v>
      </c>
      <c r="AO103" s="453"/>
      <c r="AP103" s="453"/>
      <c r="AQ103" s="465" t="e">
        <f t="shared" si="66"/>
        <v>#DIV/0!</v>
      </c>
      <c r="AR103" s="453"/>
      <c r="AS103" s="453"/>
      <c r="AT103" s="401" t="e">
        <f t="shared" si="67"/>
        <v>#DIV/0!</v>
      </c>
      <c r="AU103" s="403">
        <f t="shared" si="55"/>
        <v>0</v>
      </c>
      <c r="AV103" s="403">
        <f t="shared" si="55"/>
        <v>0</v>
      </c>
      <c r="AW103" s="403">
        <f t="shared" si="55"/>
        <v>0</v>
      </c>
      <c r="AX103" s="404" t="e">
        <f t="shared" si="68"/>
        <v>#DIV/0!</v>
      </c>
      <c r="BD103" s="405">
        <f t="shared" si="45"/>
        <v>0</v>
      </c>
      <c r="BE103" s="405">
        <f t="shared" si="46"/>
        <v>0</v>
      </c>
      <c r="BF103" s="405">
        <f t="shared" si="46"/>
        <v>0</v>
      </c>
      <c r="BG103" s="406" t="e">
        <f t="shared" si="47"/>
        <v>#DIV/0!</v>
      </c>
    </row>
    <row r="104" spans="1:59" ht="135" customHeight="1">
      <c r="A104" s="492" t="s">
        <v>554</v>
      </c>
      <c r="B104" s="479" t="s">
        <v>295</v>
      </c>
      <c r="C104" s="451"/>
      <c r="D104" s="451"/>
      <c r="E104" s="451"/>
      <c r="F104" s="432"/>
      <c r="G104" s="410">
        <f t="shared" si="53"/>
        <v>0</v>
      </c>
      <c r="H104" s="410">
        <f t="shared" si="69"/>
        <v>0</v>
      </c>
      <c r="I104" s="410">
        <f t="shared" si="54"/>
        <v>0</v>
      </c>
      <c r="J104" s="444" t="e">
        <f t="shared" si="56"/>
        <v>#DIV/0!</v>
      </c>
      <c r="K104" s="452"/>
      <c r="L104" s="452"/>
      <c r="M104" s="465" t="e">
        <f t="shared" si="57"/>
        <v>#DIV/0!</v>
      </c>
      <c r="N104" s="452"/>
      <c r="O104" s="452"/>
      <c r="P104" s="465" t="e">
        <f t="shared" si="58"/>
        <v>#DIV/0!</v>
      </c>
      <c r="Q104" s="452"/>
      <c r="R104" s="452"/>
      <c r="S104" s="401"/>
      <c r="T104" s="467"/>
      <c r="U104" s="467"/>
      <c r="V104" s="401" t="e">
        <f t="shared" si="59"/>
        <v>#DIV/0!</v>
      </c>
      <c r="W104" s="467"/>
      <c r="X104" s="467"/>
      <c r="Y104" s="401" t="e">
        <f t="shared" si="60"/>
        <v>#DIV/0!</v>
      </c>
      <c r="Z104" s="467"/>
      <c r="AA104" s="467"/>
      <c r="AB104" s="401" t="e">
        <f t="shared" si="61"/>
        <v>#DIV/0!</v>
      </c>
      <c r="AC104" s="467"/>
      <c r="AD104" s="467"/>
      <c r="AE104" s="401" t="e">
        <f t="shared" si="62"/>
        <v>#DIV/0!</v>
      </c>
      <c r="AF104" s="467"/>
      <c r="AG104" s="467"/>
      <c r="AH104" s="401" t="e">
        <f t="shared" si="63"/>
        <v>#DIV/0!</v>
      </c>
      <c r="AI104" s="467"/>
      <c r="AJ104" s="467"/>
      <c r="AK104" s="401" t="e">
        <f t="shared" si="64"/>
        <v>#DIV/0!</v>
      </c>
      <c r="AL104" s="480"/>
      <c r="AM104" s="480"/>
      <c r="AN104" s="401" t="e">
        <f t="shared" si="65"/>
        <v>#DIV/0!</v>
      </c>
      <c r="AO104" s="467"/>
      <c r="AP104" s="467"/>
      <c r="AQ104" s="401" t="e">
        <f t="shared" si="66"/>
        <v>#DIV/0!</v>
      </c>
      <c r="AR104" s="468"/>
      <c r="AS104" s="468"/>
      <c r="AT104" s="401" t="e">
        <f t="shared" si="67"/>
        <v>#DIV/0!</v>
      </c>
      <c r="AU104" s="403">
        <f t="shared" si="55"/>
        <v>0</v>
      </c>
      <c r="AV104" s="403">
        <f t="shared" si="55"/>
        <v>0</v>
      </c>
      <c r="AW104" s="403">
        <f t="shared" si="55"/>
        <v>0</v>
      </c>
      <c r="AX104" s="404" t="e">
        <f t="shared" si="68"/>
        <v>#DIV/0!</v>
      </c>
      <c r="BD104" s="405">
        <f t="shared" si="45"/>
        <v>0</v>
      </c>
      <c r="BE104" s="405">
        <f t="shared" si="46"/>
        <v>0</v>
      </c>
      <c r="BF104" s="405">
        <f t="shared" si="46"/>
        <v>0</v>
      </c>
      <c r="BG104" s="406" t="e">
        <f t="shared" si="47"/>
        <v>#DIV/0!</v>
      </c>
    </row>
    <row r="105" spans="1:59" ht="141" customHeight="1">
      <c r="A105" s="492" t="s">
        <v>555</v>
      </c>
      <c r="B105" s="479" t="s">
        <v>296</v>
      </c>
      <c r="C105" s="451"/>
      <c r="D105" s="451"/>
      <c r="E105" s="451"/>
      <c r="F105" s="432"/>
      <c r="G105" s="410">
        <f t="shared" si="53"/>
        <v>0</v>
      </c>
      <c r="H105" s="410">
        <f t="shared" si="69"/>
        <v>0</v>
      </c>
      <c r="I105" s="410">
        <f t="shared" si="54"/>
        <v>0</v>
      </c>
      <c r="J105" s="444" t="e">
        <f t="shared" si="56"/>
        <v>#DIV/0!</v>
      </c>
      <c r="K105" s="467"/>
      <c r="L105" s="467"/>
      <c r="M105" s="401" t="e">
        <f t="shared" si="57"/>
        <v>#DIV/0!</v>
      </c>
      <c r="N105" s="467"/>
      <c r="O105" s="467"/>
      <c r="P105" s="401" t="e">
        <f t="shared" si="58"/>
        <v>#DIV/0!</v>
      </c>
      <c r="Q105" s="467"/>
      <c r="R105" s="467"/>
      <c r="S105" s="401"/>
      <c r="T105" s="452"/>
      <c r="U105" s="452"/>
      <c r="V105" s="465" t="e">
        <f t="shared" si="59"/>
        <v>#DIV/0!</v>
      </c>
      <c r="W105" s="452"/>
      <c r="X105" s="452"/>
      <c r="Y105" s="465" t="e">
        <f t="shared" si="60"/>
        <v>#DIV/0!</v>
      </c>
      <c r="Z105" s="452"/>
      <c r="AA105" s="452"/>
      <c r="AB105" s="465" t="e">
        <f t="shared" si="61"/>
        <v>#DIV/0!</v>
      </c>
      <c r="AC105" s="452"/>
      <c r="AD105" s="452"/>
      <c r="AE105" s="465" t="e">
        <f t="shared" si="62"/>
        <v>#DIV/0!</v>
      </c>
      <c r="AF105" s="452"/>
      <c r="AG105" s="452"/>
      <c r="AH105" s="465" t="e">
        <f t="shared" si="63"/>
        <v>#DIV/0!</v>
      </c>
      <c r="AI105" s="452"/>
      <c r="AJ105" s="452"/>
      <c r="AK105" s="465" t="e">
        <f t="shared" si="64"/>
        <v>#DIV/0!</v>
      </c>
      <c r="AL105" s="477"/>
      <c r="AM105" s="477"/>
      <c r="AN105" s="465" t="e">
        <f t="shared" si="65"/>
        <v>#DIV/0!</v>
      </c>
      <c r="AO105" s="452"/>
      <c r="AP105" s="452"/>
      <c r="AQ105" s="465" t="e">
        <f t="shared" si="66"/>
        <v>#DIV/0!</v>
      </c>
      <c r="AR105" s="453"/>
      <c r="AS105" s="453"/>
      <c r="AT105" s="401" t="e">
        <f t="shared" si="67"/>
        <v>#DIV/0!</v>
      </c>
      <c r="AU105" s="403">
        <f t="shared" si="55"/>
        <v>0</v>
      </c>
      <c r="AV105" s="403">
        <f t="shared" si="55"/>
        <v>0</v>
      </c>
      <c r="AW105" s="403">
        <f t="shared" si="55"/>
        <v>0</v>
      </c>
      <c r="AX105" s="404" t="e">
        <f t="shared" si="68"/>
        <v>#DIV/0!</v>
      </c>
      <c r="BD105" s="405">
        <f t="shared" si="45"/>
        <v>0</v>
      </c>
      <c r="BE105" s="405">
        <f t="shared" si="46"/>
        <v>0</v>
      </c>
      <c r="BF105" s="405">
        <f t="shared" si="46"/>
        <v>0</v>
      </c>
      <c r="BG105" s="406" t="e">
        <f t="shared" si="47"/>
        <v>#DIV/0!</v>
      </c>
    </row>
    <row r="106" spans="1:59" ht="45.75" customHeight="1">
      <c r="A106" s="475" t="s">
        <v>589</v>
      </c>
      <c r="B106" s="476" t="s">
        <v>591</v>
      </c>
      <c r="C106" s="451">
        <f>C107</f>
        <v>0</v>
      </c>
      <c r="D106" s="451">
        <f>D107</f>
        <v>0</v>
      </c>
      <c r="E106" s="451">
        <f>E107</f>
        <v>0</v>
      </c>
      <c r="F106" s="432" t="e">
        <f>E106/D106*100</f>
        <v>#DIV/0!</v>
      </c>
      <c r="G106" s="410">
        <f t="shared" si="53"/>
        <v>0</v>
      </c>
      <c r="H106" s="410">
        <f t="shared" si="69"/>
        <v>0</v>
      </c>
      <c r="I106" s="410">
        <f t="shared" si="54"/>
        <v>0</v>
      </c>
      <c r="J106" s="444" t="e">
        <f t="shared" si="56"/>
        <v>#DIV/0!</v>
      </c>
      <c r="K106" s="452">
        <f>K107</f>
        <v>0</v>
      </c>
      <c r="L106" s="452">
        <f>L107</f>
        <v>0</v>
      </c>
      <c r="M106" s="401" t="e">
        <f t="shared" si="57"/>
        <v>#DIV/0!</v>
      </c>
      <c r="N106" s="453">
        <f>N107</f>
        <v>0</v>
      </c>
      <c r="O106" s="453">
        <f>O107</f>
        <v>0</v>
      </c>
      <c r="P106" s="401" t="e">
        <f t="shared" si="58"/>
        <v>#DIV/0!</v>
      </c>
      <c r="Q106" s="453">
        <f>Q107</f>
        <v>0</v>
      </c>
      <c r="R106" s="453">
        <f>R107</f>
        <v>0</v>
      </c>
      <c r="S106" s="401"/>
      <c r="T106" s="453">
        <f>T107</f>
        <v>0</v>
      </c>
      <c r="U106" s="453">
        <f>U107</f>
        <v>0</v>
      </c>
      <c r="V106" s="401" t="e">
        <f t="shared" si="59"/>
        <v>#DIV/0!</v>
      </c>
      <c r="W106" s="453">
        <f>W107</f>
        <v>0</v>
      </c>
      <c r="X106" s="453">
        <f>X107</f>
        <v>0</v>
      </c>
      <c r="Y106" s="401" t="e">
        <f t="shared" si="60"/>
        <v>#DIV/0!</v>
      </c>
      <c r="Z106" s="453">
        <f>Z107</f>
        <v>0</v>
      </c>
      <c r="AA106" s="453">
        <f>AA107</f>
        <v>0</v>
      </c>
      <c r="AB106" s="401" t="e">
        <f t="shared" si="61"/>
        <v>#DIV/0!</v>
      </c>
      <c r="AC106" s="453">
        <f>AC107</f>
        <v>0</v>
      </c>
      <c r="AD106" s="453">
        <f>AD107</f>
        <v>0</v>
      </c>
      <c r="AE106" s="401" t="e">
        <f t="shared" si="62"/>
        <v>#DIV/0!</v>
      </c>
      <c r="AF106" s="453">
        <f>AF107</f>
        <v>0</v>
      </c>
      <c r="AG106" s="453">
        <f>AG107</f>
        <v>0</v>
      </c>
      <c r="AH106" s="401" t="e">
        <f t="shared" si="63"/>
        <v>#DIV/0!</v>
      </c>
      <c r="AI106" s="453">
        <f>AI107</f>
        <v>0</v>
      </c>
      <c r="AJ106" s="453">
        <f>AJ107</f>
        <v>0</v>
      </c>
      <c r="AK106" s="401" t="e">
        <f t="shared" si="64"/>
        <v>#DIV/0!</v>
      </c>
      <c r="AL106" s="454">
        <f>AL107</f>
        <v>0</v>
      </c>
      <c r="AM106" s="454">
        <f>AM107</f>
        <v>0</v>
      </c>
      <c r="AN106" s="401" t="e">
        <f t="shared" si="65"/>
        <v>#DIV/0!</v>
      </c>
      <c r="AO106" s="453">
        <f>AO107</f>
        <v>0</v>
      </c>
      <c r="AP106" s="453">
        <f>AP107</f>
        <v>0</v>
      </c>
      <c r="AQ106" s="401" t="e">
        <f t="shared" si="66"/>
        <v>#DIV/0!</v>
      </c>
      <c r="AR106" s="453">
        <f>AR107</f>
        <v>0</v>
      </c>
      <c r="AS106" s="453">
        <f>AS107</f>
        <v>0</v>
      </c>
      <c r="AT106" s="401" t="e">
        <f t="shared" si="67"/>
        <v>#DIV/0!</v>
      </c>
      <c r="AU106" s="403">
        <f t="shared" si="55"/>
        <v>0</v>
      </c>
      <c r="AV106" s="403">
        <f t="shared" si="55"/>
        <v>0</v>
      </c>
      <c r="AW106" s="403">
        <f t="shared" si="55"/>
        <v>0</v>
      </c>
      <c r="AX106" s="404" t="e">
        <f t="shared" si="68"/>
        <v>#DIV/0!</v>
      </c>
      <c r="BD106" s="405">
        <f>BE106</f>
        <v>0</v>
      </c>
      <c r="BE106" s="405">
        <f>AR106+AO106+AL106+AI106+AF106+AC106+Z106+W106+T106+Q106+N106+K106</f>
        <v>0</v>
      </c>
      <c r="BF106" s="405">
        <f>AS106+AP106+AM106+AJ106+AG106+AD106+AA106+X106+U106+R106+O106+L106</f>
        <v>0</v>
      </c>
      <c r="BG106" s="406" t="e">
        <f>BF106/BE106*100</f>
        <v>#DIV/0!</v>
      </c>
    </row>
    <row r="107" spans="1:59" s="448" customFormat="1" ht="62.25" customHeight="1">
      <c r="A107" s="475" t="s">
        <v>590</v>
      </c>
      <c r="B107" s="476" t="s">
        <v>592</v>
      </c>
      <c r="C107" s="443"/>
      <c r="D107" s="443"/>
      <c r="E107" s="443"/>
      <c r="F107" s="432" t="e">
        <f>E107/D107*100</f>
        <v>#DIV/0!</v>
      </c>
      <c r="G107" s="410">
        <f t="shared" si="53"/>
        <v>0</v>
      </c>
      <c r="H107" s="410">
        <f t="shared" si="69"/>
        <v>0</v>
      </c>
      <c r="I107" s="410">
        <f t="shared" si="54"/>
        <v>0</v>
      </c>
      <c r="J107" s="444" t="e">
        <f t="shared" si="56"/>
        <v>#DIV/0!</v>
      </c>
      <c r="K107" s="452"/>
      <c r="L107" s="452"/>
      <c r="M107" s="401" t="e">
        <f t="shared" si="57"/>
        <v>#DIV/0!</v>
      </c>
      <c r="N107" s="452"/>
      <c r="O107" s="452"/>
      <c r="P107" s="401" t="e">
        <f t="shared" si="58"/>
        <v>#DIV/0!</v>
      </c>
      <c r="Q107" s="452"/>
      <c r="R107" s="452"/>
      <c r="S107" s="401"/>
      <c r="T107" s="487"/>
      <c r="U107" s="487"/>
      <c r="V107" s="401" t="e">
        <f t="shared" si="59"/>
        <v>#DIV/0!</v>
      </c>
      <c r="W107" s="487"/>
      <c r="X107" s="487"/>
      <c r="Y107" s="401" t="e">
        <f t="shared" si="60"/>
        <v>#DIV/0!</v>
      </c>
      <c r="Z107" s="487"/>
      <c r="AA107" s="487"/>
      <c r="AB107" s="401" t="e">
        <f t="shared" si="61"/>
        <v>#DIV/0!</v>
      </c>
      <c r="AC107" s="487"/>
      <c r="AD107" s="487"/>
      <c r="AE107" s="401" t="e">
        <f t="shared" si="62"/>
        <v>#DIV/0!</v>
      </c>
      <c r="AF107" s="487"/>
      <c r="AG107" s="487"/>
      <c r="AH107" s="401" t="e">
        <f t="shared" si="63"/>
        <v>#DIV/0!</v>
      </c>
      <c r="AI107" s="487"/>
      <c r="AJ107" s="487"/>
      <c r="AK107" s="401" t="e">
        <f t="shared" si="64"/>
        <v>#DIV/0!</v>
      </c>
      <c r="AL107" s="488"/>
      <c r="AM107" s="488"/>
      <c r="AN107" s="401" t="e">
        <f t="shared" si="65"/>
        <v>#DIV/0!</v>
      </c>
      <c r="AO107" s="487"/>
      <c r="AP107" s="487"/>
      <c r="AQ107" s="401" t="e">
        <f t="shared" si="66"/>
        <v>#DIV/0!</v>
      </c>
      <c r="AR107" s="487"/>
      <c r="AS107" s="487"/>
      <c r="AT107" s="401" t="e">
        <f t="shared" si="67"/>
        <v>#DIV/0!</v>
      </c>
      <c r="AU107" s="403">
        <f t="shared" si="55"/>
        <v>0</v>
      </c>
      <c r="AV107" s="403">
        <f t="shared" si="55"/>
        <v>0</v>
      </c>
      <c r="AW107" s="403">
        <f t="shared" si="55"/>
        <v>0</v>
      </c>
      <c r="AX107" s="404" t="e">
        <f t="shared" si="68"/>
        <v>#DIV/0!</v>
      </c>
      <c r="BD107" s="405">
        <f>BE107</f>
        <v>0</v>
      </c>
      <c r="BE107" s="405">
        <f>AR107+AO107+AL107+AI107+AF107+AC107+Z107+W107+T107+Q107+N107+K107</f>
        <v>0</v>
      </c>
      <c r="BF107" s="405">
        <f>AS107+AP107+AM107+AJ107+AG107+AD107+AA107+X107+U107+R107+O107+L107</f>
        <v>0</v>
      </c>
      <c r="BG107" s="406" t="e">
        <f>BF107/BE107*100</f>
        <v>#DIV/0!</v>
      </c>
    </row>
    <row r="108" spans="1:59" s="448" customFormat="1" ht="24.75" customHeight="1">
      <c r="A108" s="491" t="s">
        <v>331</v>
      </c>
      <c r="B108" s="442" t="s">
        <v>332</v>
      </c>
      <c r="C108" s="443">
        <f>C109+C112</f>
        <v>0</v>
      </c>
      <c r="D108" s="443">
        <f>D109+D112</f>
        <v>0</v>
      </c>
      <c r="E108" s="443">
        <f>E109+E112</f>
        <v>0</v>
      </c>
      <c r="F108" s="432" t="e">
        <f t="shared" si="48"/>
        <v>#DIV/0!</v>
      </c>
      <c r="G108" s="410">
        <f t="shared" si="53"/>
        <v>0</v>
      </c>
      <c r="H108" s="410">
        <f t="shared" si="69"/>
        <v>0</v>
      </c>
      <c r="I108" s="410">
        <f t="shared" si="54"/>
        <v>0</v>
      </c>
      <c r="J108" s="444" t="e">
        <f t="shared" si="56"/>
        <v>#DIV/0!</v>
      </c>
      <c r="K108" s="446">
        <f>K109+K112</f>
        <v>0</v>
      </c>
      <c r="L108" s="446">
        <f>L109+L112</f>
        <v>0</v>
      </c>
      <c r="M108" s="401" t="e">
        <f t="shared" si="57"/>
        <v>#DIV/0!</v>
      </c>
      <c r="N108" s="446">
        <f>N109+N112</f>
        <v>0</v>
      </c>
      <c r="O108" s="446">
        <f>O109+O112</f>
        <v>0</v>
      </c>
      <c r="P108" s="401" t="e">
        <f t="shared" si="58"/>
        <v>#DIV/0!</v>
      </c>
      <c r="Q108" s="446">
        <f>Q109+Q112</f>
        <v>0</v>
      </c>
      <c r="R108" s="446">
        <f>R109+R112</f>
        <v>0</v>
      </c>
      <c r="S108" s="401"/>
      <c r="T108" s="446">
        <f>T109+T112</f>
        <v>0</v>
      </c>
      <c r="U108" s="446">
        <f>U109+U112</f>
        <v>0</v>
      </c>
      <c r="V108" s="401" t="e">
        <f t="shared" si="59"/>
        <v>#DIV/0!</v>
      </c>
      <c r="W108" s="446">
        <f>W109+W112</f>
        <v>0</v>
      </c>
      <c r="X108" s="446">
        <f>X109+X112</f>
        <v>0</v>
      </c>
      <c r="Y108" s="401" t="e">
        <f t="shared" si="60"/>
        <v>#DIV/0!</v>
      </c>
      <c r="Z108" s="446">
        <f>Z109+Z112</f>
        <v>0</v>
      </c>
      <c r="AA108" s="446">
        <f>AA109+AA112</f>
        <v>0</v>
      </c>
      <c r="AB108" s="401" t="e">
        <f t="shared" si="61"/>
        <v>#DIV/0!</v>
      </c>
      <c r="AC108" s="446">
        <f>AC109+AC112</f>
        <v>0</v>
      </c>
      <c r="AD108" s="446">
        <f>AD109+AD112</f>
        <v>0</v>
      </c>
      <c r="AE108" s="401" t="e">
        <f t="shared" si="62"/>
        <v>#DIV/0!</v>
      </c>
      <c r="AF108" s="446">
        <f>AF109+AF112</f>
        <v>0</v>
      </c>
      <c r="AG108" s="446">
        <f>AG109+AG112</f>
        <v>0</v>
      </c>
      <c r="AH108" s="401" t="e">
        <f t="shared" si="63"/>
        <v>#DIV/0!</v>
      </c>
      <c r="AI108" s="446">
        <f>AI109+AI112</f>
        <v>0</v>
      </c>
      <c r="AJ108" s="446">
        <f>AJ109+AJ112</f>
        <v>0</v>
      </c>
      <c r="AK108" s="401" t="e">
        <f t="shared" si="64"/>
        <v>#DIV/0!</v>
      </c>
      <c r="AL108" s="447">
        <f>AL109+AL112</f>
        <v>0</v>
      </c>
      <c r="AM108" s="447">
        <f>AM109+AM112</f>
        <v>0</v>
      </c>
      <c r="AN108" s="401" t="e">
        <f t="shared" si="65"/>
        <v>#DIV/0!</v>
      </c>
      <c r="AO108" s="446">
        <f>AO109+AO112</f>
        <v>0</v>
      </c>
      <c r="AP108" s="446">
        <f>AP109+AP112</f>
        <v>0</v>
      </c>
      <c r="AQ108" s="401" t="e">
        <f t="shared" si="66"/>
        <v>#DIV/0!</v>
      </c>
      <c r="AR108" s="446">
        <f>AR109+AR112</f>
        <v>0</v>
      </c>
      <c r="AS108" s="446">
        <f>AS109+AS112</f>
        <v>0</v>
      </c>
      <c r="AT108" s="401" t="e">
        <f t="shared" si="67"/>
        <v>#DIV/0!</v>
      </c>
      <c r="AU108" s="403">
        <f t="shared" si="55"/>
        <v>0</v>
      </c>
      <c r="AV108" s="403">
        <f t="shared" si="55"/>
        <v>0</v>
      </c>
      <c r="AW108" s="403">
        <f t="shared" si="55"/>
        <v>0</v>
      </c>
      <c r="AX108" s="404" t="e">
        <f t="shared" si="68"/>
        <v>#DIV/0!</v>
      </c>
      <c r="BD108" s="405">
        <f t="shared" si="45"/>
        <v>0</v>
      </c>
      <c r="BE108" s="405">
        <f aca="true" t="shared" si="70" ref="BE108:BF176">AR108+AO108+AL108+AI108+AF108+AC108+Z108+W108+T108+Q108+N108+K108</f>
        <v>0</v>
      </c>
      <c r="BF108" s="405">
        <f t="shared" si="70"/>
        <v>0</v>
      </c>
      <c r="BG108" s="406" t="e">
        <f t="shared" si="47"/>
        <v>#DIV/0!</v>
      </c>
    </row>
    <row r="109" spans="1:59" ht="39" customHeight="1">
      <c r="A109" s="493" t="s">
        <v>495</v>
      </c>
      <c r="B109" s="494" t="s">
        <v>413</v>
      </c>
      <c r="C109" s="495">
        <f>C110+C111</f>
        <v>0</v>
      </c>
      <c r="D109" s="495">
        <f>D110+D111</f>
        <v>0</v>
      </c>
      <c r="E109" s="495">
        <f>E110+E111</f>
        <v>0</v>
      </c>
      <c r="F109" s="432" t="e">
        <f aca="true" t="shared" si="71" ref="F109:F114">E109/D109*100</f>
        <v>#DIV/0!</v>
      </c>
      <c r="G109" s="410">
        <f t="shared" si="53"/>
        <v>0</v>
      </c>
      <c r="H109" s="410">
        <f t="shared" si="69"/>
        <v>0</v>
      </c>
      <c r="I109" s="410">
        <f t="shared" si="54"/>
        <v>0</v>
      </c>
      <c r="J109" s="444" t="e">
        <f t="shared" si="56"/>
        <v>#DIV/0!</v>
      </c>
      <c r="K109" s="452">
        <f>K110</f>
        <v>0</v>
      </c>
      <c r="L109" s="452">
        <f>L110</f>
        <v>0</v>
      </c>
      <c r="M109" s="401" t="e">
        <f t="shared" si="57"/>
        <v>#DIV/0!</v>
      </c>
      <c r="N109" s="452">
        <f>N110</f>
        <v>0</v>
      </c>
      <c r="O109" s="452">
        <f>O110</f>
        <v>0</v>
      </c>
      <c r="P109" s="401" t="e">
        <f t="shared" si="58"/>
        <v>#DIV/0!</v>
      </c>
      <c r="Q109" s="452">
        <f>Q110</f>
        <v>0</v>
      </c>
      <c r="R109" s="452">
        <f>R110</f>
        <v>0</v>
      </c>
      <c r="S109" s="401"/>
      <c r="T109" s="452">
        <f>T110</f>
        <v>0</v>
      </c>
      <c r="U109" s="452">
        <f>U110</f>
        <v>0</v>
      </c>
      <c r="V109" s="401" t="e">
        <f t="shared" si="59"/>
        <v>#DIV/0!</v>
      </c>
      <c r="W109" s="452">
        <f>W110</f>
        <v>0</v>
      </c>
      <c r="X109" s="452">
        <f>X110</f>
        <v>0</v>
      </c>
      <c r="Y109" s="401" t="e">
        <f t="shared" si="60"/>
        <v>#DIV/0!</v>
      </c>
      <c r="Z109" s="452">
        <f>Z110</f>
        <v>0</v>
      </c>
      <c r="AA109" s="452">
        <f>AA110</f>
        <v>0</v>
      </c>
      <c r="AB109" s="401" t="e">
        <f t="shared" si="61"/>
        <v>#DIV/0!</v>
      </c>
      <c r="AC109" s="452">
        <f>AC110</f>
        <v>0</v>
      </c>
      <c r="AD109" s="452">
        <f>AD110</f>
        <v>0</v>
      </c>
      <c r="AE109" s="401" t="e">
        <f t="shared" si="62"/>
        <v>#DIV/0!</v>
      </c>
      <c r="AF109" s="452">
        <f>AF110</f>
        <v>0</v>
      </c>
      <c r="AG109" s="452">
        <f>AG110</f>
        <v>0</v>
      </c>
      <c r="AH109" s="401" t="e">
        <f t="shared" si="63"/>
        <v>#DIV/0!</v>
      </c>
      <c r="AI109" s="452">
        <f>AI110</f>
        <v>0</v>
      </c>
      <c r="AJ109" s="452">
        <f>AJ110</f>
        <v>0</v>
      </c>
      <c r="AK109" s="401" t="e">
        <f t="shared" si="64"/>
        <v>#DIV/0!</v>
      </c>
      <c r="AL109" s="477">
        <f>AL110</f>
        <v>0</v>
      </c>
      <c r="AM109" s="477">
        <f>AM110</f>
        <v>0</v>
      </c>
      <c r="AN109" s="401" t="e">
        <f t="shared" si="65"/>
        <v>#DIV/0!</v>
      </c>
      <c r="AO109" s="452">
        <f>AO110</f>
        <v>0</v>
      </c>
      <c r="AP109" s="452">
        <f>AP110</f>
        <v>0</v>
      </c>
      <c r="AQ109" s="401" t="e">
        <f t="shared" si="66"/>
        <v>#DIV/0!</v>
      </c>
      <c r="AR109" s="453">
        <f>AR110</f>
        <v>0</v>
      </c>
      <c r="AS109" s="453">
        <f>AS110</f>
        <v>0</v>
      </c>
      <c r="AT109" s="401" t="e">
        <f t="shared" si="67"/>
        <v>#DIV/0!</v>
      </c>
      <c r="AU109" s="403">
        <f t="shared" si="55"/>
        <v>0</v>
      </c>
      <c r="AV109" s="403">
        <f t="shared" si="55"/>
        <v>0</v>
      </c>
      <c r="AW109" s="403">
        <f t="shared" si="55"/>
        <v>0</v>
      </c>
      <c r="AX109" s="404" t="e">
        <f t="shared" si="68"/>
        <v>#DIV/0!</v>
      </c>
      <c r="BD109" s="405">
        <f t="shared" si="45"/>
        <v>0</v>
      </c>
      <c r="BE109" s="405">
        <f t="shared" si="70"/>
        <v>0</v>
      </c>
      <c r="BF109" s="405">
        <f t="shared" si="70"/>
        <v>0</v>
      </c>
      <c r="BG109" s="406" t="e">
        <f t="shared" si="47"/>
        <v>#DIV/0!</v>
      </c>
    </row>
    <row r="110" spans="1:59" ht="57.75" customHeight="1">
      <c r="A110" s="496" t="s">
        <v>496</v>
      </c>
      <c r="B110" s="494" t="s">
        <v>414</v>
      </c>
      <c r="C110" s="495"/>
      <c r="D110" s="497"/>
      <c r="E110" s="497"/>
      <c r="F110" s="432" t="e">
        <f t="shared" si="71"/>
        <v>#DIV/0!</v>
      </c>
      <c r="G110" s="410">
        <f t="shared" si="53"/>
        <v>0</v>
      </c>
      <c r="H110" s="410">
        <f t="shared" si="69"/>
        <v>0</v>
      </c>
      <c r="I110" s="410">
        <f t="shared" si="54"/>
        <v>0</v>
      </c>
      <c r="J110" s="444" t="e">
        <f t="shared" si="56"/>
        <v>#DIV/0!</v>
      </c>
      <c r="K110" s="452"/>
      <c r="L110" s="452"/>
      <c r="M110" s="401" t="e">
        <f t="shared" si="57"/>
        <v>#DIV/0!</v>
      </c>
      <c r="N110" s="452"/>
      <c r="O110" s="452"/>
      <c r="P110" s="401" t="e">
        <f t="shared" si="58"/>
        <v>#DIV/0!</v>
      </c>
      <c r="Q110" s="452"/>
      <c r="R110" s="452"/>
      <c r="S110" s="401"/>
      <c r="T110" s="452"/>
      <c r="U110" s="452"/>
      <c r="V110" s="401" t="e">
        <f t="shared" si="59"/>
        <v>#DIV/0!</v>
      </c>
      <c r="W110" s="452"/>
      <c r="X110" s="452"/>
      <c r="Y110" s="401" t="e">
        <f t="shared" si="60"/>
        <v>#DIV/0!</v>
      </c>
      <c r="Z110" s="452"/>
      <c r="AA110" s="452"/>
      <c r="AB110" s="401" t="e">
        <f t="shared" si="61"/>
        <v>#DIV/0!</v>
      </c>
      <c r="AC110" s="452"/>
      <c r="AD110" s="452"/>
      <c r="AE110" s="401" t="e">
        <f t="shared" si="62"/>
        <v>#DIV/0!</v>
      </c>
      <c r="AF110" s="452"/>
      <c r="AG110" s="452"/>
      <c r="AH110" s="401" t="e">
        <f t="shared" si="63"/>
        <v>#DIV/0!</v>
      </c>
      <c r="AI110" s="452"/>
      <c r="AJ110" s="452"/>
      <c r="AK110" s="401" t="e">
        <f t="shared" si="64"/>
        <v>#DIV/0!</v>
      </c>
      <c r="AL110" s="477"/>
      <c r="AM110" s="477"/>
      <c r="AN110" s="401" t="e">
        <f t="shared" si="65"/>
        <v>#DIV/0!</v>
      </c>
      <c r="AO110" s="452"/>
      <c r="AP110" s="452"/>
      <c r="AQ110" s="401" t="e">
        <f t="shared" si="66"/>
        <v>#DIV/0!</v>
      </c>
      <c r="AR110" s="453"/>
      <c r="AS110" s="453"/>
      <c r="AT110" s="401" t="e">
        <f t="shared" si="67"/>
        <v>#DIV/0!</v>
      </c>
      <c r="AU110" s="403">
        <f t="shared" si="55"/>
        <v>0</v>
      </c>
      <c r="AV110" s="403">
        <f t="shared" si="55"/>
        <v>0</v>
      </c>
      <c r="AW110" s="403">
        <f t="shared" si="55"/>
        <v>0</v>
      </c>
      <c r="AX110" s="404" t="e">
        <f t="shared" si="68"/>
        <v>#DIV/0!</v>
      </c>
      <c r="BD110" s="405">
        <f>BE110</f>
        <v>0</v>
      </c>
      <c r="BE110" s="405">
        <f>AR110+AO110+AL110+AI110+AF110+AC110+Z110+W110+T110+Q110+N110+K110</f>
        <v>0</v>
      </c>
      <c r="BF110" s="405">
        <f>AS110+AP110+AM110+AJ110+AG110+AD110+AA110+X110+U110+R110+O110+L110</f>
        <v>0</v>
      </c>
      <c r="BG110" s="406" t="e">
        <f>BF110/BE110*100</f>
        <v>#DIV/0!</v>
      </c>
    </row>
    <row r="111" spans="1:59" ht="37.5">
      <c r="A111" s="493" t="s">
        <v>593</v>
      </c>
      <c r="B111" s="494" t="s">
        <v>413</v>
      </c>
      <c r="C111" s="495"/>
      <c r="D111" s="497"/>
      <c r="E111" s="497"/>
      <c r="F111" s="432" t="e">
        <f t="shared" si="71"/>
        <v>#DIV/0!</v>
      </c>
      <c r="G111" s="410">
        <f>K111+N111+Q111+T111+W111+Z111+AC111+AF111+AI111+AL111+AO111+AR111</f>
        <v>0</v>
      </c>
      <c r="H111" s="410">
        <f>G111</f>
        <v>0</v>
      </c>
      <c r="I111" s="410">
        <f>L111+O111+R111+U111+X111+AA111+AD111+AG111+AJ111+AM111+AP111+AS111</f>
        <v>0</v>
      </c>
      <c r="J111" s="444" t="e">
        <f>I111/H111*100</f>
        <v>#DIV/0!</v>
      </c>
      <c r="K111" s="452"/>
      <c r="L111" s="452"/>
      <c r="M111" s="401" t="e">
        <f>L111/K111*100</f>
        <v>#DIV/0!</v>
      </c>
      <c r="N111" s="452"/>
      <c r="O111" s="452"/>
      <c r="P111" s="401" t="e">
        <f>O111/N111*100</f>
        <v>#DIV/0!</v>
      </c>
      <c r="Q111" s="452"/>
      <c r="R111" s="452"/>
      <c r="S111" s="401"/>
      <c r="T111" s="452"/>
      <c r="U111" s="452"/>
      <c r="V111" s="401" t="e">
        <f>U111/T111*100</f>
        <v>#DIV/0!</v>
      </c>
      <c r="W111" s="452"/>
      <c r="X111" s="452"/>
      <c r="Y111" s="401" t="e">
        <f>X111/W111*100</f>
        <v>#DIV/0!</v>
      </c>
      <c r="Z111" s="452"/>
      <c r="AA111" s="452"/>
      <c r="AB111" s="401" t="e">
        <f>AA111/Z111*100</f>
        <v>#DIV/0!</v>
      </c>
      <c r="AC111" s="452"/>
      <c r="AD111" s="452"/>
      <c r="AE111" s="401" t="e">
        <f>AD111/AC111*100</f>
        <v>#DIV/0!</v>
      </c>
      <c r="AF111" s="452"/>
      <c r="AG111" s="452"/>
      <c r="AH111" s="401" t="e">
        <f>AG111/AF111*100</f>
        <v>#DIV/0!</v>
      </c>
      <c r="AI111" s="452"/>
      <c r="AJ111" s="452"/>
      <c r="AK111" s="401" t="e">
        <f>AJ111/AI111*100</f>
        <v>#DIV/0!</v>
      </c>
      <c r="AL111" s="477"/>
      <c r="AM111" s="477"/>
      <c r="AN111" s="401" t="e">
        <f>AM111/AL111*100</f>
        <v>#DIV/0!</v>
      </c>
      <c r="AO111" s="452"/>
      <c r="AP111" s="452"/>
      <c r="AQ111" s="401" t="e">
        <f>AP111/AO111*100</f>
        <v>#DIV/0!</v>
      </c>
      <c r="AR111" s="453"/>
      <c r="AS111" s="453"/>
      <c r="AT111" s="401" t="e">
        <f>AS111/AR111*100</f>
        <v>#DIV/0!</v>
      </c>
      <c r="AU111" s="403">
        <f>C111+G111</f>
        <v>0</v>
      </c>
      <c r="AV111" s="403">
        <f>D111+H111</f>
        <v>0</v>
      </c>
      <c r="AW111" s="403">
        <f>E111+I111</f>
        <v>0</v>
      </c>
      <c r="AX111" s="404" t="e">
        <f>AW111/AV111*100</f>
        <v>#DIV/0!</v>
      </c>
      <c r="BD111" s="405">
        <f>BE111</f>
        <v>0</v>
      </c>
      <c r="BE111" s="405">
        <f>AR111+AO111+AL111+AI111+AF111+AC111+Z111+W111+T111+Q111+N111+K111</f>
        <v>0</v>
      </c>
      <c r="BF111" s="405">
        <f>AS111+AP111+AM111+AJ111+AG111+AD111+AA111+X111+U111+R111+O111+L111</f>
        <v>0</v>
      </c>
      <c r="BG111" s="406" t="e">
        <f>BF111/BE111*100</f>
        <v>#DIV/0!</v>
      </c>
    </row>
    <row r="112" spans="1:59" s="448" customFormat="1" ht="46.5" customHeight="1">
      <c r="A112" s="475" t="s">
        <v>497</v>
      </c>
      <c r="B112" s="450" t="s">
        <v>415</v>
      </c>
      <c r="C112" s="443">
        <f>C113+C114</f>
        <v>0</v>
      </c>
      <c r="D112" s="443">
        <f>D113+D114</f>
        <v>0</v>
      </c>
      <c r="E112" s="443">
        <f>E113+E114</f>
        <v>0</v>
      </c>
      <c r="F112" s="432" t="e">
        <f t="shared" si="71"/>
        <v>#DIV/0!</v>
      </c>
      <c r="G112" s="410">
        <f t="shared" si="53"/>
        <v>0</v>
      </c>
      <c r="H112" s="410">
        <f t="shared" si="69"/>
        <v>0</v>
      </c>
      <c r="I112" s="410">
        <f t="shared" si="54"/>
        <v>0</v>
      </c>
      <c r="J112" s="444" t="e">
        <f t="shared" si="56"/>
        <v>#DIV/0!</v>
      </c>
      <c r="K112" s="446">
        <f>K113+K114</f>
        <v>0</v>
      </c>
      <c r="L112" s="446">
        <f>L113+L114</f>
        <v>0</v>
      </c>
      <c r="M112" s="401" t="e">
        <f t="shared" si="57"/>
        <v>#DIV/0!</v>
      </c>
      <c r="N112" s="446">
        <f>N113+N114</f>
        <v>0</v>
      </c>
      <c r="O112" s="446">
        <f>O113+O114</f>
        <v>0</v>
      </c>
      <c r="P112" s="401" t="e">
        <f t="shared" si="58"/>
        <v>#DIV/0!</v>
      </c>
      <c r="Q112" s="446">
        <f>Q113+Q114</f>
        <v>0</v>
      </c>
      <c r="R112" s="446">
        <f>R113+R114</f>
        <v>0</v>
      </c>
      <c r="S112" s="401"/>
      <c r="T112" s="446">
        <f>T113+T114</f>
        <v>0</v>
      </c>
      <c r="U112" s="446">
        <f>U113+U114</f>
        <v>0</v>
      </c>
      <c r="V112" s="401" t="e">
        <f t="shared" si="59"/>
        <v>#DIV/0!</v>
      </c>
      <c r="W112" s="446">
        <f>W113+W114</f>
        <v>0</v>
      </c>
      <c r="X112" s="446">
        <f>X113+X114</f>
        <v>0</v>
      </c>
      <c r="Y112" s="401" t="e">
        <f t="shared" si="60"/>
        <v>#DIV/0!</v>
      </c>
      <c r="Z112" s="446">
        <f>Z113+Z114</f>
        <v>0</v>
      </c>
      <c r="AA112" s="446">
        <f>AA113+AA114</f>
        <v>0</v>
      </c>
      <c r="AB112" s="401" t="e">
        <f t="shared" si="61"/>
        <v>#DIV/0!</v>
      </c>
      <c r="AC112" s="446">
        <f>AC113+AC114</f>
        <v>0</v>
      </c>
      <c r="AD112" s="446">
        <f>AD113+AD114</f>
        <v>0</v>
      </c>
      <c r="AE112" s="401" t="e">
        <f t="shared" si="62"/>
        <v>#DIV/0!</v>
      </c>
      <c r="AF112" s="446">
        <f>AF113+AF114</f>
        <v>0</v>
      </c>
      <c r="AG112" s="446">
        <f>AG113+AG114</f>
        <v>0</v>
      </c>
      <c r="AH112" s="401" t="e">
        <f t="shared" si="63"/>
        <v>#DIV/0!</v>
      </c>
      <c r="AI112" s="446">
        <f>AI113+AI114</f>
        <v>0</v>
      </c>
      <c r="AJ112" s="446">
        <f>AJ113+AJ114</f>
        <v>0</v>
      </c>
      <c r="AK112" s="401" t="e">
        <f t="shared" si="64"/>
        <v>#DIV/0!</v>
      </c>
      <c r="AL112" s="447">
        <f>AL113+AL114</f>
        <v>0</v>
      </c>
      <c r="AM112" s="447">
        <f>AM113+AM114</f>
        <v>0</v>
      </c>
      <c r="AN112" s="401" t="e">
        <f t="shared" si="65"/>
        <v>#DIV/0!</v>
      </c>
      <c r="AO112" s="446">
        <f>AO113+AO114</f>
        <v>0</v>
      </c>
      <c r="AP112" s="446">
        <f>AP113+AP114</f>
        <v>0</v>
      </c>
      <c r="AQ112" s="401" t="e">
        <f t="shared" si="66"/>
        <v>#DIV/0!</v>
      </c>
      <c r="AR112" s="446">
        <f>AR113+AR114</f>
        <v>0</v>
      </c>
      <c r="AS112" s="446">
        <f>AS113+AS114</f>
        <v>0</v>
      </c>
      <c r="AT112" s="401" t="e">
        <f t="shared" si="67"/>
        <v>#DIV/0!</v>
      </c>
      <c r="AU112" s="403">
        <f t="shared" si="55"/>
        <v>0</v>
      </c>
      <c r="AV112" s="403">
        <f t="shared" si="55"/>
        <v>0</v>
      </c>
      <c r="AW112" s="403">
        <f t="shared" si="55"/>
        <v>0</v>
      </c>
      <c r="AX112" s="404" t="e">
        <f t="shared" si="68"/>
        <v>#DIV/0!</v>
      </c>
      <c r="BD112" s="405"/>
      <c r="BE112" s="405"/>
      <c r="BF112" s="405"/>
      <c r="BG112" s="406"/>
    </row>
    <row r="113" spans="1:59" s="448" customFormat="1" ht="56.25" customHeight="1">
      <c r="A113" s="475" t="s">
        <v>498</v>
      </c>
      <c r="B113" s="450" t="s">
        <v>416</v>
      </c>
      <c r="C113" s="443"/>
      <c r="D113" s="443"/>
      <c r="E113" s="443"/>
      <c r="F113" s="432" t="e">
        <f t="shared" si="71"/>
        <v>#DIV/0!</v>
      </c>
      <c r="G113" s="410">
        <f t="shared" si="53"/>
        <v>0</v>
      </c>
      <c r="H113" s="410">
        <f t="shared" si="69"/>
        <v>0</v>
      </c>
      <c r="I113" s="410">
        <f t="shared" si="54"/>
        <v>0</v>
      </c>
      <c r="J113" s="444" t="e">
        <f t="shared" si="56"/>
        <v>#DIV/0!</v>
      </c>
      <c r="K113" s="446"/>
      <c r="L113" s="446"/>
      <c r="M113" s="401" t="e">
        <f t="shared" si="57"/>
        <v>#DIV/0!</v>
      </c>
      <c r="N113" s="446"/>
      <c r="O113" s="446"/>
      <c r="P113" s="401" t="e">
        <f t="shared" si="58"/>
        <v>#DIV/0!</v>
      </c>
      <c r="Q113" s="446"/>
      <c r="R113" s="446"/>
      <c r="S113" s="401"/>
      <c r="T113" s="468"/>
      <c r="U113" s="468"/>
      <c r="V113" s="401" t="e">
        <f t="shared" si="59"/>
        <v>#DIV/0!</v>
      </c>
      <c r="W113" s="468"/>
      <c r="X113" s="468"/>
      <c r="Y113" s="401" t="e">
        <f t="shared" si="60"/>
        <v>#DIV/0!</v>
      </c>
      <c r="Z113" s="468"/>
      <c r="AA113" s="468"/>
      <c r="AB113" s="401" t="e">
        <f t="shared" si="61"/>
        <v>#DIV/0!</v>
      </c>
      <c r="AC113" s="468"/>
      <c r="AD113" s="468"/>
      <c r="AE113" s="401" t="e">
        <f t="shared" si="62"/>
        <v>#DIV/0!</v>
      </c>
      <c r="AF113" s="468"/>
      <c r="AG113" s="468"/>
      <c r="AH113" s="401" t="e">
        <f t="shared" si="63"/>
        <v>#DIV/0!</v>
      </c>
      <c r="AI113" s="468"/>
      <c r="AJ113" s="468"/>
      <c r="AK113" s="401" t="e">
        <f t="shared" si="64"/>
        <v>#DIV/0!</v>
      </c>
      <c r="AL113" s="481"/>
      <c r="AM113" s="481"/>
      <c r="AN113" s="401" t="e">
        <f t="shared" si="65"/>
        <v>#DIV/0!</v>
      </c>
      <c r="AO113" s="468"/>
      <c r="AP113" s="468"/>
      <c r="AQ113" s="401" t="e">
        <f t="shared" si="66"/>
        <v>#DIV/0!</v>
      </c>
      <c r="AR113" s="468"/>
      <c r="AS113" s="468"/>
      <c r="AT113" s="401" t="e">
        <f t="shared" si="67"/>
        <v>#DIV/0!</v>
      </c>
      <c r="AU113" s="403">
        <f t="shared" si="55"/>
        <v>0</v>
      </c>
      <c r="AV113" s="403">
        <f t="shared" si="55"/>
        <v>0</v>
      </c>
      <c r="AW113" s="403">
        <f t="shared" si="55"/>
        <v>0</v>
      </c>
      <c r="AX113" s="404" t="e">
        <f t="shared" si="68"/>
        <v>#DIV/0!</v>
      </c>
      <c r="BD113" s="405">
        <f>BE113</f>
        <v>0</v>
      </c>
      <c r="BE113" s="405">
        <f>AR113+AO113+AL113+AI113+AF113+AC113+Z113+W113+T113+Q113+N113+K113</f>
        <v>0</v>
      </c>
      <c r="BF113" s="405">
        <f>AS113+AP113+AM113+AJ113+AG113+AD113+AA113+X113+U113+R113+O113+L113</f>
        <v>0</v>
      </c>
      <c r="BG113" s="406" t="e">
        <f>BF113/BE113*100</f>
        <v>#DIV/0!</v>
      </c>
    </row>
    <row r="114" spans="1:59" s="498" customFormat="1" ht="44.25" customHeight="1">
      <c r="A114" s="475" t="s">
        <v>499</v>
      </c>
      <c r="B114" s="450" t="s">
        <v>415</v>
      </c>
      <c r="C114" s="451"/>
      <c r="D114" s="451"/>
      <c r="E114" s="451"/>
      <c r="F114" s="432" t="e">
        <f t="shared" si="71"/>
        <v>#DIV/0!</v>
      </c>
      <c r="G114" s="410">
        <f t="shared" si="53"/>
        <v>0</v>
      </c>
      <c r="H114" s="410">
        <f t="shared" si="69"/>
        <v>0</v>
      </c>
      <c r="I114" s="410">
        <f t="shared" si="54"/>
        <v>0</v>
      </c>
      <c r="J114" s="444" t="e">
        <f t="shared" si="56"/>
        <v>#DIV/0!</v>
      </c>
      <c r="K114" s="446"/>
      <c r="L114" s="446"/>
      <c r="M114" s="401" t="e">
        <f t="shared" si="57"/>
        <v>#DIV/0!</v>
      </c>
      <c r="N114" s="446"/>
      <c r="O114" s="446"/>
      <c r="P114" s="401" t="e">
        <f t="shared" si="58"/>
        <v>#DIV/0!</v>
      </c>
      <c r="Q114" s="446"/>
      <c r="R114" s="446"/>
      <c r="S114" s="401"/>
      <c r="T114" s="468"/>
      <c r="U114" s="468"/>
      <c r="V114" s="401" t="e">
        <f t="shared" si="59"/>
        <v>#DIV/0!</v>
      </c>
      <c r="W114" s="468"/>
      <c r="X114" s="468"/>
      <c r="Y114" s="401" t="e">
        <f t="shared" si="60"/>
        <v>#DIV/0!</v>
      </c>
      <c r="Z114" s="468"/>
      <c r="AA114" s="468"/>
      <c r="AB114" s="401" t="e">
        <f t="shared" si="61"/>
        <v>#DIV/0!</v>
      </c>
      <c r="AC114" s="468"/>
      <c r="AD114" s="468"/>
      <c r="AE114" s="401" t="e">
        <f t="shared" si="62"/>
        <v>#DIV/0!</v>
      </c>
      <c r="AF114" s="468"/>
      <c r="AG114" s="468"/>
      <c r="AH114" s="401" t="e">
        <f t="shared" si="63"/>
        <v>#DIV/0!</v>
      </c>
      <c r="AI114" s="468"/>
      <c r="AJ114" s="468"/>
      <c r="AK114" s="401" t="e">
        <f t="shared" si="64"/>
        <v>#DIV/0!</v>
      </c>
      <c r="AL114" s="481"/>
      <c r="AM114" s="481"/>
      <c r="AN114" s="401" t="e">
        <f t="shared" si="65"/>
        <v>#DIV/0!</v>
      </c>
      <c r="AO114" s="468"/>
      <c r="AP114" s="468"/>
      <c r="AQ114" s="401" t="e">
        <f t="shared" si="66"/>
        <v>#DIV/0!</v>
      </c>
      <c r="AR114" s="468"/>
      <c r="AS114" s="468"/>
      <c r="AT114" s="401" t="e">
        <f t="shared" si="67"/>
        <v>#DIV/0!</v>
      </c>
      <c r="AU114" s="403">
        <f t="shared" si="55"/>
        <v>0</v>
      </c>
      <c r="AV114" s="403">
        <f t="shared" si="55"/>
        <v>0</v>
      </c>
      <c r="AW114" s="403">
        <f t="shared" si="55"/>
        <v>0</v>
      </c>
      <c r="AX114" s="404" t="e">
        <f t="shared" si="68"/>
        <v>#DIV/0!</v>
      </c>
      <c r="BD114" s="405">
        <f>BE114</f>
        <v>0</v>
      </c>
      <c r="BE114" s="405">
        <f>AR114+AO114+AL114+AI114+AF114+AC114+Z114+W114+T114+Q114+N114+K114</f>
        <v>0</v>
      </c>
      <c r="BF114" s="405">
        <f>AS114+AP114+AM114+AJ114+AG114+AD114+AA114+X114+U114+R114+O114+L114</f>
        <v>0</v>
      </c>
      <c r="BG114" s="406" t="e">
        <f>BF114/BE114*100</f>
        <v>#DIV/0!</v>
      </c>
    </row>
    <row r="115" spans="1:59" s="448" customFormat="1" ht="180.75" customHeight="1">
      <c r="A115" s="484" t="s">
        <v>417</v>
      </c>
      <c r="B115" s="499" t="s">
        <v>594</v>
      </c>
      <c r="C115" s="443">
        <f>C116</f>
        <v>0</v>
      </c>
      <c r="D115" s="443">
        <f>D116</f>
        <v>0</v>
      </c>
      <c r="E115" s="443">
        <f>E116</f>
        <v>0</v>
      </c>
      <c r="F115" s="432" t="e">
        <f t="shared" si="48"/>
        <v>#DIV/0!</v>
      </c>
      <c r="G115" s="410">
        <f t="shared" si="53"/>
        <v>0</v>
      </c>
      <c r="H115" s="410">
        <f t="shared" si="69"/>
        <v>0</v>
      </c>
      <c r="I115" s="410">
        <f t="shared" si="54"/>
        <v>0</v>
      </c>
      <c r="J115" s="444" t="e">
        <f t="shared" si="56"/>
        <v>#DIV/0!</v>
      </c>
      <c r="K115" s="446">
        <f>K116</f>
        <v>0</v>
      </c>
      <c r="L115" s="446">
        <v>0</v>
      </c>
      <c r="M115" s="401" t="e">
        <f t="shared" si="57"/>
        <v>#DIV/0!</v>
      </c>
      <c r="N115" s="446">
        <f aca="true" t="shared" si="72" ref="N115:O117">N116</f>
        <v>0</v>
      </c>
      <c r="O115" s="446">
        <f t="shared" si="72"/>
        <v>0</v>
      </c>
      <c r="P115" s="401" t="e">
        <f t="shared" si="58"/>
        <v>#DIV/0!</v>
      </c>
      <c r="Q115" s="446">
        <f aca="true" t="shared" si="73" ref="Q115:R117">Q116</f>
        <v>0</v>
      </c>
      <c r="R115" s="446">
        <f t="shared" si="73"/>
        <v>0</v>
      </c>
      <c r="S115" s="401"/>
      <c r="T115" s="446">
        <f aca="true" t="shared" si="74" ref="T115:U117">T116</f>
        <v>0</v>
      </c>
      <c r="U115" s="446">
        <f t="shared" si="74"/>
        <v>0</v>
      </c>
      <c r="V115" s="401" t="e">
        <f t="shared" si="59"/>
        <v>#DIV/0!</v>
      </c>
      <c r="W115" s="446">
        <f aca="true" t="shared" si="75" ref="W115:X117">W116</f>
        <v>0</v>
      </c>
      <c r="X115" s="446">
        <f t="shared" si="75"/>
        <v>0</v>
      </c>
      <c r="Y115" s="401" t="e">
        <f t="shared" si="60"/>
        <v>#DIV/0!</v>
      </c>
      <c r="Z115" s="446">
        <f aca="true" t="shared" si="76" ref="Z115:AA117">Z116</f>
        <v>0</v>
      </c>
      <c r="AA115" s="446">
        <f t="shared" si="76"/>
        <v>0</v>
      </c>
      <c r="AB115" s="401" t="e">
        <f t="shared" si="61"/>
        <v>#DIV/0!</v>
      </c>
      <c r="AC115" s="446">
        <f aca="true" t="shared" si="77" ref="AC115:AD117">AC116</f>
        <v>0</v>
      </c>
      <c r="AD115" s="446">
        <f t="shared" si="77"/>
        <v>0</v>
      </c>
      <c r="AE115" s="401" t="e">
        <f t="shared" si="62"/>
        <v>#DIV/0!</v>
      </c>
      <c r="AF115" s="446">
        <f aca="true" t="shared" si="78" ref="AF115:AG117">AF116</f>
        <v>0</v>
      </c>
      <c r="AG115" s="446">
        <f t="shared" si="78"/>
        <v>0</v>
      </c>
      <c r="AH115" s="401" t="e">
        <f t="shared" si="63"/>
        <v>#DIV/0!</v>
      </c>
      <c r="AI115" s="446">
        <f aca="true" t="shared" si="79" ref="AI115:AJ117">AI116</f>
        <v>0</v>
      </c>
      <c r="AJ115" s="446">
        <f t="shared" si="79"/>
        <v>0</v>
      </c>
      <c r="AK115" s="401" t="e">
        <f t="shared" si="64"/>
        <v>#DIV/0!</v>
      </c>
      <c r="AL115" s="447">
        <f aca="true" t="shared" si="80" ref="AL115:AM117">AL116</f>
        <v>0</v>
      </c>
      <c r="AM115" s="447">
        <f t="shared" si="80"/>
        <v>0</v>
      </c>
      <c r="AN115" s="401" t="e">
        <f t="shared" si="65"/>
        <v>#DIV/0!</v>
      </c>
      <c r="AO115" s="446">
        <f aca="true" t="shared" si="81" ref="AO115:AP117">AO116</f>
        <v>0</v>
      </c>
      <c r="AP115" s="446">
        <f t="shared" si="81"/>
        <v>0</v>
      </c>
      <c r="AQ115" s="401" t="e">
        <f t="shared" si="66"/>
        <v>#DIV/0!</v>
      </c>
      <c r="AR115" s="446">
        <f aca="true" t="shared" si="82" ref="AR115:AS117">AR116</f>
        <v>0</v>
      </c>
      <c r="AS115" s="446">
        <f t="shared" si="82"/>
        <v>0</v>
      </c>
      <c r="AT115" s="401" t="e">
        <f t="shared" si="67"/>
        <v>#DIV/0!</v>
      </c>
      <c r="AU115" s="403">
        <f t="shared" si="55"/>
        <v>0</v>
      </c>
      <c r="AV115" s="403">
        <f t="shared" si="55"/>
        <v>0</v>
      </c>
      <c r="AW115" s="403">
        <f t="shared" si="55"/>
        <v>0</v>
      </c>
      <c r="AX115" s="404" t="e">
        <f t="shared" si="68"/>
        <v>#DIV/0!</v>
      </c>
      <c r="BD115" s="405">
        <f t="shared" si="45"/>
        <v>0</v>
      </c>
      <c r="BE115" s="405">
        <f t="shared" si="70"/>
        <v>0</v>
      </c>
      <c r="BF115" s="405">
        <f t="shared" si="70"/>
        <v>0</v>
      </c>
      <c r="BG115" s="406" t="e">
        <f t="shared" si="47"/>
        <v>#DIV/0!</v>
      </c>
    </row>
    <row r="116" spans="1:59" ht="182.25" customHeight="1">
      <c r="A116" s="475" t="s">
        <v>556</v>
      </c>
      <c r="B116" s="476" t="s">
        <v>595</v>
      </c>
      <c r="C116" s="451">
        <f aca="true" t="shared" si="83" ref="C116:E117">C117</f>
        <v>0</v>
      </c>
      <c r="D116" s="451">
        <f t="shared" si="83"/>
        <v>0</v>
      </c>
      <c r="E116" s="451">
        <f t="shared" si="83"/>
        <v>0</v>
      </c>
      <c r="F116" s="432" t="e">
        <f t="shared" si="48"/>
        <v>#DIV/0!</v>
      </c>
      <c r="G116" s="410">
        <f t="shared" si="53"/>
        <v>0</v>
      </c>
      <c r="H116" s="410">
        <f t="shared" si="69"/>
        <v>0</v>
      </c>
      <c r="I116" s="410">
        <f t="shared" si="54"/>
        <v>0</v>
      </c>
      <c r="J116" s="444" t="e">
        <f t="shared" si="56"/>
        <v>#DIV/0!</v>
      </c>
      <c r="K116" s="446">
        <f>K117</f>
        <v>0</v>
      </c>
      <c r="L116" s="446">
        <f>L117</f>
        <v>0</v>
      </c>
      <c r="M116" s="401" t="e">
        <f t="shared" si="57"/>
        <v>#DIV/0!</v>
      </c>
      <c r="N116" s="446">
        <f t="shared" si="72"/>
        <v>0</v>
      </c>
      <c r="O116" s="446">
        <f t="shared" si="72"/>
        <v>0</v>
      </c>
      <c r="P116" s="401" t="e">
        <f t="shared" si="58"/>
        <v>#DIV/0!</v>
      </c>
      <c r="Q116" s="446">
        <f t="shared" si="73"/>
        <v>0</v>
      </c>
      <c r="R116" s="446">
        <f t="shared" si="73"/>
        <v>0</v>
      </c>
      <c r="S116" s="401"/>
      <c r="T116" s="446">
        <f t="shared" si="74"/>
        <v>0</v>
      </c>
      <c r="U116" s="446">
        <f t="shared" si="74"/>
        <v>0</v>
      </c>
      <c r="V116" s="401" t="e">
        <f t="shared" si="59"/>
        <v>#DIV/0!</v>
      </c>
      <c r="W116" s="446">
        <f t="shared" si="75"/>
        <v>0</v>
      </c>
      <c r="X116" s="446">
        <f t="shared" si="75"/>
        <v>0</v>
      </c>
      <c r="Y116" s="401" t="e">
        <f t="shared" si="60"/>
        <v>#DIV/0!</v>
      </c>
      <c r="Z116" s="446">
        <f t="shared" si="76"/>
        <v>0</v>
      </c>
      <c r="AA116" s="446">
        <f t="shared" si="76"/>
        <v>0</v>
      </c>
      <c r="AB116" s="401" t="e">
        <f t="shared" si="61"/>
        <v>#DIV/0!</v>
      </c>
      <c r="AC116" s="446">
        <f t="shared" si="77"/>
        <v>0</v>
      </c>
      <c r="AD116" s="446">
        <f t="shared" si="77"/>
        <v>0</v>
      </c>
      <c r="AE116" s="401" t="e">
        <f t="shared" si="62"/>
        <v>#DIV/0!</v>
      </c>
      <c r="AF116" s="446">
        <f t="shared" si="78"/>
        <v>0</v>
      </c>
      <c r="AG116" s="446">
        <f t="shared" si="78"/>
        <v>0</v>
      </c>
      <c r="AH116" s="401" t="e">
        <f t="shared" si="63"/>
        <v>#DIV/0!</v>
      </c>
      <c r="AI116" s="446">
        <f t="shared" si="79"/>
        <v>0</v>
      </c>
      <c r="AJ116" s="446">
        <f t="shared" si="79"/>
        <v>0</v>
      </c>
      <c r="AK116" s="401" t="e">
        <f t="shared" si="64"/>
        <v>#DIV/0!</v>
      </c>
      <c r="AL116" s="447">
        <f t="shared" si="80"/>
        <v>0</v>
      </c>
      <c r="AM116" s="447">
        <f t="shared" si="80"/>
        <v>0</v>
      </c>
      <c r="AN116" s="401" t="e">
        <f t="shared" si="65"/>
        <v>#DIV/0!</v>
      </c>
      <c r="AO116" s="446">
        <f t="shared" si="81"/>
        <v>0</v>
      </c>
      <c r="AP116" s="446">
        <f t="shared" si="81"/>
        <v>0</v>
      </c>
      <c r="AQ116" s="401" t="e">
        <f t="shared" si="66"/>
        <v>#DIV/0!</v>
      </c>
      <c r="AR116" s="446">
        <f t="shared" si="82"/>
        <v>0</v>
      </c>
      <c r="AS116" s="446">
        <f t="shared" si="82"/>
        <v>0</v>
      </c>
      <c r="AT116" s="401" t="e">
        <f t="shared" si="67"/>
        <v>#DIV/0!</v>
      </c>
      <c r="AU116" s="403">
        <f t="shared" si="55"/>
        <v>0</v>
      </c>
      <c r="AV116" s="403">
        <f t="shared" si="55"/>
        <v>0</v>
      </c>
      <c r="AW116" s="403">
        <f t="shared" si="55"/>
        <v>0</v>
      </c>
      <c r="AX116" s="404" t="e">
        <f t="shared" si="68"/>
        <v>#DIV/0!</v>
      </c>
      <c r="BD116" s="405">
        <f t="shared" si="45"/>
        <v>0</v>
      </c>
      <c r="BE116" s="405">
        <f t="shared" si="70"/>
        <v>0</v>
      </c>
      <c r="BF116" s="405">
        <f t="shared" si="70"/>
        <v>0</v>
      </c>
      <c r="BG116" s="406" t="e">
        <f t="shared" si="47"/>
        <v>#DIV/0!</v>
      </c>
    </row>
    <row r="117" spans="1:59" ht="150">
      <c r="A117" s="475" t="s">
        <v>557</v>
      </c>
      <c r="B117" s="476" t="s">
        <v>596</v>
      </c>
      <c r="C117" s="451">
        <f t="shared" si="83"/>
        <v>0</v>
      </c>
      <c r="D117" s="451">
        <f t="shared" si="83"/>
        <v>0</v>
      </c>
      <c r="E117" s="451">
        <f t="shared" si="83"/>
        <v>0</v>
      </c>
      <c r="F117" s="432" t="e">
        <f t="shared" si="48"/>
        <v>#DIV/0!</v>
      </c>
      <c r="G117" s="410">
        <f t="shared" si="53"/>
        <v>0</v>
      </c>
      <c r="H117" s="410">
        <f t="shared" si="69"/>
        <v>0</v>
      </c>
      <c r="I117" s="410">
        <f t="shared" si="54"/>
        <v>0</v>
      </c>
      <c r="J117" s="444" t="e">
        <f t="shared" si="56"/>
        <v>#DIV/0!</v>
      </c>
      <c r="K117" s="446">
        <f>K118</f>
        <v>0</v>
      </c>
      <c r="L117" s="446">
        <f>L118</f>
        <v>0</v>
      </c>
      <c r="M117" s="401" t="e">
        <f t="shared" si="57"/>
        <v>#DIV/0!</v>
      </c>
      <c r="N117" s="446">
        <f t="shared" si="72"/>
        <v>0</v>
      </c>
      <c r="O117" s="446">
        <f t="shared" si="72"/>
        <v>0</v>
      </c>
      <c r="P117" s="401" t="e">
        <f t="shared" si="58"/>
        <v>#DIV/0!</v>
      </c>
      <c r="Q117" s="446">
        <f t="shared" si="73"/>
        <v>0</v>
      </c>
      <c r="R117" s="446">
        <f t="shared" si="73"/>
        <v>0</v>
      </c>
      <c r="S117" s="401" t="e">
        <f aca="true" t="shared" si="84" ref="S117:S123">R117/Q117*100</f>
        <v>#DIV/0!</v>
      </c>
      <c r="T117" s="446">
        <f t="shared" si="74"/>
        <v>0</v>
      </c>
      <c r="U117" s="446">
        <f t="shared" si="74"/>
        <v>0</v>
      </c>
      <c r="V117" s="401" t="e">
        <f t="shared" si="59"/>
        <v>#DIV/0!</v>
      </c>
      <c r="W117" s="446">
        <f t="shared" si="75"/>
        <v>0</v>
      </c>
      <c r="X117" s="446">
        <f t="shared" si="75"/>
        <v>0</v>
      </c>
      <c r="Y117" s="401" t="e">
        <f t="shared" si="60"/>
        <v>#DIV/0!</v>
      </c>
      <c r="Z117" s="446">
        <f t="shared" si="76"/>
        <v>0</v>
      </c>
      <c r="AA117" s="446">
        <f t="shared" si="76"/>
        <v>0</v>
      </c>
      <c r="AB117" s="401" t="e">
        <f t="shared" si="61"/>
        <v>#DIV/0!</v>
      </c>
      <c r="AC117" s="446">
        <f t="shared" si="77"/>
        <v>0</v>
      </c>
      <c r="AD117" s="446">
        <f t="shared" si="77"/>
        <v>0</v>
      </c>
      <c r="AE117" s="401" t="e">
        <f t="shared" si="62"/>
        <v>#DIV/0!</v>
      </c>
      <c r="AF117" s="446">
        <f t="shared" si="78"/>
        <v>0</v>
      </c>
      <c r="AG117" s="446">
        <f t="shared" si="78"/>
        <v>0</v>
      </c>
      <c r="AH117" s="401" t="e">
        <f t="shared" si="63"/>
        <v>#DIV/0!</v>
      </c>
      <c r="AI117" s="446">
        <f t="shared" si="79"/>
        <v>0</v>
      </c>
      <c r="AJ117" s="446">
        <f t="shared" si="79"/>
        <v>0</v>
      </c>
      <c r="AK117" s="401" t="e">
        <f t="shared" si="64"/>
        <v>#DIV/0!</v>
      </c>
      <c r="AL117" s="447">
        <f t="shared" si="80"/>
        <v>0</v>
      </c>
      <c r="AM117" s="447">
        <f t="shared" si="80"/>
        <v>0</v>
      </c>
      <c r="AN117" s="401" t="e">
        <f t="shared" si="65"/>
        <v>#DIV/0!</v>
      </c>
      <c r="AO117" s="446">
        <f t="shared" si="81"/>
        <v>0</v>
      </c>
      <c r="AP117" s="446">
        <f t="shared" si="81"/>
        <v>0</v>
      </c>
      <c r="AQ117" s="401" t="e">
        <f t="shared" si="66"/>
        <v>#DIV/0!</v>
      </c>
      <c r="AR117" s="446">
        <f t="shared" si="82"/>
        <v>0</v>
      </c>
      <c r="AS117" s="446">
        <f t="shared" si="82"/>
        <v>0</v>
      </c>
      <c r="AT117" s="401" t="e">
        <f t="shared" si="67"/>
        <v>#DIV/0!</v>
      </c>
      <c r="AU117" s="403">
        <f t="shared" si="55"/>
        <v>0</v>
      </c>
      <c r="AV117" s="403">
        <f t="shared" si="55"/>
        <v>0</v>
      </c>
      <c r="AW117" s="403">
        <f t="shared" si="55"/>
        <v>0</v>
      </c>
      <c r="AX117" s="404" t="e">
        <f t="shared" si="68"/>
        <v>#DIV/0!</v>
      </c>
      <c r="BD117" s="405">
        <f t="shared" si="45"/>
        <v>0</v>
      </c>
      <c r="BE117" s="405">
        <f t="shared" si="70"/>
        <v>0</v>
      </c>
      <c r="BF117" s="405">
        <f t="shared" si="70"/>
        <v>0</v>
      </c>
      <c r="BG117" s="406" t="e">
        <f t="shared" si="47"/>
        <v>#DIV/0!</v>
      </c>
    </row>
    <row r="118" spans="1:59" s="498" customFormat="1" ht="98.25" customHeight="1">
      <c r="A118" s="475" t="s">
        <v>558</v>
      </c>
      <c r="B118" s="476" t="s">
        <v>418</v>
      </c>
      <c r="C118" s="451"/>
      <c r="D118" s="451">
        <f>C118</f>
        <v>0</v>
      </c>
      <c r="E118" s="451">
        <f>D118</f>
        <v>0</v>
      </c>
      <c r="F118" s="432" t="e">
        <f t="shared" si="48"/>
        <v>#DIV/0!</v>
      </c>
      <c r="G118" s="410">
        <f t="shared" si="53"/>
        <v>0</v>
      </c>
      <c r="H118" s="410">
        <f t="shared" si="69"/>
        <v>0</v>
      </c>
      <c r="I118" s="410">
        <f t="shared" si="54"/>
        <v>0</v>
      </c>
      <c r="J118" s="444" t="e">
        <f t="shared" si="56"/>
        <v>#DIV/0!</v>
      </c>
      <c r="K118" s="446"/>
      <c r="L118" s="446"/>
      <c r="M118" s="401" t="e">
        <f t="shared" si="57"/>
        <v>#DIV/0!</v>
      </c>
      <c r="N118" s="446"/>
      <c r="O118" s="446"/>
      <c r="P118" s="401" t="e">
        <f t="shared" si="58"/>
        <v>#DIV/0!</v>
      </c>
      <c r="Q118" s="446"/>
      <c r="R118" s="446"/>
      <c r="S118" s="401"/>
      <c r="T118" s="446"/>
      <c r="U118" s="446"/>
      <c r="V118" s="401" t="e">
        <f t="shared" si="59"/>
        <v>#DIV/0!</v>
      </c>
      <c r="W118" s="446"/>
      <c r="X118" s="446"/>
      <c r="Y118" s="401" t="e">
        <f t="shared" si="60"/>
        <v>#DIV/0!</v>
      </c>
      <c r="Z118" s="446"/>
      <c r="AA118" s="446"/>
      <c r="AB118" s="401" t="e">
        <f t="shared" si="61"/>
        <v>#DIV/0!</v>
      </c>
      <c r="AC118" s="446"/>
      <c r="AD118" s="446"/>
      <c r="AE118" s="401" t="e">
        <f t="shared" si="62"/>
        <v>#DIV/0!</v>
      </c>
      <c r="AF118" s="446"/>
      <c r="AG118" s="446"/>
      <c r="AH118" s="401" t="e">
        <f t="shared" si="63"/>
        <v>#DIV/0!</v>
      </c>
      <c r="AI118" s="446"/>
      <c r="AJ118" s="446"/>
      <c r="AK118" s="401" t="e">
        <f t="shared" si="64"/>
        <v>#DIV/0!</v>
      </c>
      <c r="AL118" s="447"/>
      <c r="AM118" s="447"/>
      <c r="AN118" s="401" t="e">
        <f t="shared" si="65"/>
        <v>#DIV/0!</v>
      </c>
      <c r="AO118" s="446"/>
      <c r="AP118" s="446"/>
      <c r="AQ118" s="401" t="e">
        <f t="shared" si="66"/>
        <v>#DIV/0!</v>
      </c>
      <c r="AR118" s="446"/>
      <c r="AS118" s="446"/>
      <c r="AT118" s="401" t="e">
        <f t="shared" si="67"/>
        <v>#DIV/0!</v>
      </c>
      <c r="AU118" s="403">
        <f t="shared" si="55"/>
        <v>0</v>
      </c>
      <c r="AV118" s="403">
        <f t="shared" si="55"/>
        <v>0</v>
      </c>
      <c r="AW118" s="403">
        <f t="shared" si="55"/>
        <v>0</v>
      </c>
      <c r="AX118" s="404" t="e">
        <f t="shared" si="68"/>
        <v>#DIV/0!</v>
      </c>
      <c r="BD118" s="405">
        <f t="shared" si="45"/>
        <v>0</v>
      </c>
      <c r="BE118" s="405">
        <f t="shared" si="70"/>
        <v>0</v>
      </c>
      <c r="BF118" s="405">
        <f t="shared" si="70"/>
        <v>0</v>
      </c>
      <c r="BG118" s="406" t="e">
        <f t="shared" si="47"/>
        <v>#DIV/0!</v>
      </c>
    </row>
    <row r="119" spans="1:59" s="448" customFormat="1" ht="79.5" customHeight="1">
      <c r="A119" s="491" t="s">
        <v>419</v>
      </c>
      <c r="B119" s="499" t="s">
        <v>420</v>
      </c>
      <c r="C119" s="443">
        <f>C120+C121+C122</f>
        <v>0</v>
      </c>
      <c r="D119" s="443">
        <f>D120+D121+D122</f>
        <v>0</v>
      </c>
      <c r="E119" s="443">
        <f>E120+E121+E122</f>
        <v>0</v>
      </c>
      <c r="F119" s="432" t="e">
        <f>E119/D119*100</f>
        <v>#DIV/0!</v>
      </c>
      <c r="G119" s="410">
        <f t="shared" si="53"/>
        <v>-1301.04414</v>
      </c>
      <c r="H119" s="410">
        <f t="shared" si="69"/>
        <v>-1301.04414</v>
      </c>
      <c r="I119" s="410">
        <f t="shared" si="54"/>
        <v>-1301.04414</v>
      </c>
      <c r="J119" s="444">
        <f t="shared" si="56"/>
        <v>100</v>
      </c>
      <c r="K119" s="445">
        <f>K120+K121+K122</f>
        <v>0</v>
      </c>
      <c r="L119" s="445">
        <f>L120+L121+L122</f>
        <v>0</v>
      </c>
      <c r="M119" s="401" t="e">
        <f t="shared" si="57"/>
        <v>#DIV/0!</v>
      </c>
      <c r="N119" s="445">
        <f>N120+N121+N122</f>
        <v>0</v>
      </c>
      <c r="O119" s="445">
        <f>O120+O121+O122</f>
        <v>0</v>
      </c>
      <c r="P119" s="401" t="e">
        <f t="shared" si="58"/>
        <v>#DIV/0!</v>
      </c>
      <c r="Q119" s="445">
        <f>Q120+Q121+Q122</f>
        <v>-1301.04414</v>
      </c>
      <c r="R119" s="445">
        <f>R120+R121+R122</f>
        <v>-1301.04414</v>
      </c>
      <c r="S119" s="401">
        <f t="shared" si="84"/>
        <v>100</v>
      </c>
      <c r="T119" s="446">
        <f>T120+T121+T122</f>
        <v>0</v>
      </c>
      <c r="U119" s="446">
        <f>U120+U121+U122</f>
        <v>0</v>
      </c>
      <c r="V119" s="401" t="e">
        <f t="shared" si="59"/>
        <v>#DIV/0!</v>
      </c>
      <c r="W119" s="446">
        <f>W120+W121+W122</f>
        <v>0</v>
      </c>
      <c r="X119" s="446">
        <f>X120+X121+X122</f>
        <v>0</v>
      </c>
      <c r="Y119" s="401" t="e">
        <f t="shared" si="60"/>
        <v>#DIV/0!</v>
      </c>
      <c r="Z119" s="446">
        <f>Z120+Z121+Z122</f>
        <v>0</v>
      </c>
      <c r="AA119" s="446">
        <f>AA120+AA121+AA122</f>
        <v>0</v>
      </c>
      <c r="AB119" s="401" t="e">
        <f t="shared" si="61"/>
        <v>#DIV/0!</v>
      </c>
      <c r="AC119" s="446">
        <f>AC120+AC121+AC122</f>
        <v>0</v>
      </c>
      <c r="AD119" s="446">
        <f>AD120+AD121+AD122</f>
        <v>0</v>
      </c>
      <c r="AE119" s="401" t="e">
        <f t="shared" si="62"/>
        <v>#DIV/0!</v>
      </c>
      <c r="AF119" s="446">
        <f>AF120+AF121+AF122</f>
        <v>0</v>
      </c>
      <c r="AG119" s="446">
        <f>AG120+AG121+AG122</f>
        <v>0</v>
      </c>
      <c r="AH119" s="401" t="e">
        <f t="shared" si="63"/>
        <v>#DIV/0!</v>
      </c>
      <c r="AI119" s="446">
        <f>AI120+AI121+AI122</f>
        <v>0</v>
      </c>
      <c r="AJ119" s="446">
        <f>AJ120+AJ121+AJ122</f>
        <v>0</v>
      </c>
      <c r="AK119" s="401" t="e">
        <f t="shared" si="64"/>
        <v>#DIV/0!</v>
      </c>
      <c r="AL119" s="447">
        <f>AL120+AL121+AL122</f>
        <v>0</v>
      </c>
      <c r="AM119" s="447">
        <f>AM120+AM121+AM122</f>
        <v>0</v>
      </c>
      <c r="AN119" s="401" t="e">
        <f t="shared" si="65"/>
        <v>#DIV/0!</v>
      </c>
      <c r="AO119" s="446">
        <f>AO120+AO121+AO122</f>
        <v>0</v>
      </c>
      <c r="AP119" s="446">
        <f>AP120+AP121+AP122</f>
        <v>0</v>
      </c>
      <c r="AQ119" s="401" t="e">
        <f t="shared" si="66"/>
        <v>#DIV/0!</v>
      </c>
      <c r="AR119" s="446">
        <f>AR120+AR121+AR122</f>
        <v>0</v>
      </c>
      <c r="AS119" s="446">
        <f>AS120+AS121+AS122</f>
        <v>0</v>
      </c>
      <c r="AT119" s="401" t="e">
        <f t="shared" si="67"/>
        <v>#DIV/0!</v>
      </c>
      <c r="AU119" s="403">
        <f t="shared" si="55"/>
        <v>-1301.04414</v>
      </c>
      <c r="AV119" s="403">
        <f t="shared" si="55"/>
        <v>-1301.04414</v>
      </c>
      <c r="AW119" s="403">
        <f t="shared" si="55"/>
        <v>-1301.04414</v>
      </c>
      <c r="AX119" s="404">
        <f t="shared" si="68"/>
        <v>100</v>
      </c>
      <c r="BD119" s="405">
        <f aca="true" t="shared" si="85" ref="BD119:BD173">BE119</f>
        <v>-1301.04414</v>
      </c>
      <c r="BE119" s="405">
        <f t="shared" si="70"/>
        <v>-1301.04414</v>
      </c>
      <c r="BF119" s="405">
        <f t="shared" si="70"/>
        <v>-1301.04414</v>
      </c>
      <c r="BG119" s="406">
        <f aca="true" t="shared" si="86" ref="BG119:BG189">BF119/BE119*100</f>
        <v>100</v>
      </c>
    </row>
    <row r="120" spans="1:59" ht="84" customHeight="1">
      <c r="A120" s="475" t="s">
        <v>599</v>
      </c>
      <c r="B120" s="476" t="s">
        <v>600</v>
      </c>
      <c r="C120" s="451"/>
      <c r="D120" s="451">
        <f>C120</f>
        <v>0</v>
      </c>
      <c r="E120" s="451">
        <f>D120</f>
        <v>0</v>
      </c>
      <c r="F120" s="432" t="e">
        <f>E120/D120*100</f>
        <v>#DIV/0!</v>
      </c>
      <c r="G120" s="410">
        <f t="shared" si="53"/>
        <v>0</v>
      </c>
      <c r="H120" s="410">
        <f t="shared" si="69"/>
        <v>0</v>
      </c>
      <c r="I120" s="410">
        <f t="shared" si="54"/>
        <v>0</v>
      </c>
      <c r="J120" s="444" t="e">
        <f t="shared" si="56"/>
        <v>#DIV/0!</v>
      </c>
      <c r="K120" s="446"/>
      <c r="L120" s="446"/>
      <c r="M120" s="401" t="e">
        <f t="shared" si="57"/>
        <v>#DIV/0!</v>
      </c>
      <c r="N120" s="446"/>
      <c r="O120" s="446"/>
      <c r="P120" s="401" t="e">
        <f t="shared" si="58"/>
        <v>#DIV/0!</v>
      </c>
      <c r="Q120" s="446"/>
      <c r="R120" s="446"/>
      <c r="S120" s="401"/>
      <c r="T120" s="446"/>
      <c r="U120" s="446"/>
      <c r="V120" s="401" t="e">
        <f t="shared" si="59"/>
        <v>#DIV/0!</v>
      </c>
      <c r="W120" s="446"/>
      <c r="X120" s="446"/>
      <c r="Y120" s="401" t="e">
        <f t="shared" si="60"/>
        <v>#DIV/0!</v>
      </c>
      <c r="Z120" s="446"/>
      <c r="AA120" s="446"/>
      <c r="AB120" s="401" t="e">
        <f t="shared" si="61"/>
        <v>#DIV/0!</v>
      </c>
      <c r="AC120" s="446"/>
      <c r="AD120" s="446"/>
      <c r="AE120" s="401" t="e">
        <f t="shared" si="62"/>
        <v>#DIV/0!</v>
      </c>
      <c r="AF120" s="446"/>
      <c r="AG120" s="446"/>
      <c r="AH120" s="401" t="e">
        <f t="shared" si="63"/>
        <v>#DIV/0!</v>
      </c>
      <c r="AI120" s="446"/>
      <c r="AJ120" s="446"/>
      <c r="AK120" s="401" t="e">
        <f t="shared" si="64"/>
        <v>#DIV/0!</v>
      </c>
      <c r="AL120" s="447"/>
      <c r="AM120" s="447"/>
      <c r="AN120" s="401" t="e">
        <f t="shared" si="65"/>
        <v>#DIV/0!</v>
      </c>
      <c r="AO120" s="446"/>
      <c r="AP120" s="446"/>
      <c r="AQ120" s="401" t="e">
        <f t="shared" si="66"/>
        <v>#DIV/0!</v>
      </c>
      <c r="AR120" s="446"/>
      <c r="AS120" s="446"/>
      <c r="AT120" s="401" t="e">
        <f t="shared" si="67"/>
        <v>#DIV/0!</v>
      </c>
      <c r="AU120" s="403">
        <f t="shared" si="55"/>
        <v>0</v>
      </c>
      <c r="AV120" s="403">
        <f t="shared" si="55"/>
        <v>0</v>
      </c>
      <c r="AW120" s="403">
        <f t="shared" si="55"/>
        <v>0</v>
      </c>
      <c r="AX120" s="404" t="e">
        <f t="shared" si="68"/>
        <v>#DIV/0!</v>
      </c>
      <c r="BD120" s="405">
        <f t="shared" si="85"/>
        <v>0</v>
      </c>
      <c r="BE120" s="405">
        <f t="shared" si="70"/>
        <v>0</v>
      </c>
      <c r="BF120" s="405">
        <f t="shared" si="70"/>
        <v>0</v>
      </c>
      <c r="BG120" s="406" t="e">
        <f t="shared" si="86"/>
        <v>#DIV/0!</v>
      </c>
    </row>
    <row r="121" spans="1:59" ht="83.25" customHeight="1">
      <c r="A121" s="475" t="s">
        <v>598</v>
      </c>
      <c r="B121" s="476" t="s">
        <v>601</v>
      </c>
      <c r="C121" s="451"/>
      <c r="D121" s="451"/>
      <c r="E121" s="451"/>
      <c r="F121" s="432" t="e">
        <f>E121/D121*100</f>
        <v>#DIV/0!</v>
      </c>
      <c r="G121" s="410">
        <f t="shared" si="53"/>
        <v>0</v>
      </c>
      <c r="H121" s="410">
        <f t="shared" si="69"/>
        <v>0</v>
      </c>
      <c r="I121" s="410">
        <f t="shared" si="54"/>
        <v>0</v>
      </c>
      <c r="J121" s="444" t="e">
        <f t="shared" si="56"/>
        <v>#DIV/0!</v>
      </c>
      <c r="K121" s="446"/>
      <c r="L121" s="446"/>
      <c r="M121" s="401" t="e">
        <f t="shared" si="57"/>
        <v>#DIV/0!</v>
      </c>
      <c r="N121" s="446"/>
      <c r="O121" s="446"/>
      <c r="P121" s="401" t="e">
        <f t="shared" si="58"/>
        <v>#DIV/0!</v>
      </c>
      <c r="Q121" s="453"/>
      <c r="R121" s="453"/>
      <c r="S121" s="401"/>
      <c r="T121" s="468"/>
      <c r="U121" s="468"/>
      <c r="V121" s="401" t="e">
        <f t="shared" si="59"/>
        <v>#DIV/0!</v>
      </c>
      <c r="W121" s="468"/>
      <c r="X121" s="468"/>
      <c r="Y121" s="401" t="e">
        <f t="shared" si="60"/>
        <v>#DIV/0!</v>
      </c>
      <c r="Z121" s="468"/>
      <c r="AA121" s="468"/>
      <c r="AB121" s="401" t="e">
        <f t="shared" si="61"/>
        <v>#DIV/0!</v>
      </c>
      <c r="AC121" s="468"/>
      <c r="AD121" s="468"/>
      <c r="AE121" s="401" t="e">
        <f t="shared" si="62"/>
        <v>#DIV/0!</v>
      </c>
      <c r="AF121" s="468"/>
      <c r="AG121" s="468"/>
      <c r="AH121" s="401" t="e">
        <f t="shared" si="63"/>
        <v>#DIV/0!</v>
      </c>
      <c r="AI121" s="468"/>
      <c r="AJ121" s="468"/>
      <c r="AK121" s="401" t="e">
        <f t="shared" si="64"/>
        <v>#DIV/0!</v>
      </c>
      <c r="AL121" s="481"/>
      <c r="AM121" s="481"/>
      <c r="AN121" s="401" t="e">
        <f t="shared" si="65"/>
        <v>#DIV/0!</v>
      </c>
      <c r="AO121" s="468"/>
      <c r="AP121" s="468"/>
      <c r="AQ121" s="401" t="e">
        <f t="shared" si="66"/>
        <v>#DIV/0!</v>
      </c>
      <c r="AR121" s="468"/>
      <c r="AS121" s="468"/>
      <c r="AT121" s="401" t="e">
        <f t="shared" si="67"/>
        <v>#DIV/0!</v>
      </c>
      <c r="AU121" s="403">
        <f t="shared" si="55"/>
        <v>0</v>
      </c>
      <c r="AV121" s="403">
        <f t="shared" si="55"/>
        <v>0</v>
      </c>
      <c r="AW121" s="403">
        <f t="shared" si="55"/>
        <v>0</v>
      </c>
      <c r="AX121" s="404" t="e">
        <f t="shared" si="68"/>
        <v>#DIV/0!</v>
      </c>
      <c r="BD121" s="405">
        <f t="shared" si="85"/>
        <v>0</v>
      </c>
      <c r="BE121" s="405">
        <f t="shared" si="70"/>
        <v>0</v>
      </c>
      <c r="BF121" s="405">
        <f t="shared" si="70"/>
        <v>0</v>
      </c>
      <c r="BG121" s="406" t="e">
        <f t="shared" si="86"/>
        <v>#DIV/0!</v>
      </c>
    </row>
    <row r="122" spans="1:59" ht="79.5" customHeight="1">
      <c r="A122" s="475" t="s">
        <v>597</v>
      </c>
      <c r="B122" s="476" t="s">
        <v>602</v>
      </c>
      <c r="C122" s="500"/>
      <c r="D122" s="500"/>
      <c r="E122" s="500"/>
      <c r="F122" s="432" t="e">
        <f>E122/D122*100</f>
        <v>#DIV/0!</v>
      </c>
      <c r="G122" s="410">
        <f t="shared" si="53"/>
        <v>-1301.04414</v>
      </c>
      <c r="H122" s="410">
        <f t="shared" si="69"/>
        <v>-1301.04414</v>
      </c>
      <c r="I122" s="410">
        <f t="shared" si="54"/>
        <v>-1301.04414</v>
      </c>
      <c r="J122" s="444">
        <f t="shared" si="56"/>
        <v>100</v>
      </c>
      <c r="K122" s="501"/>
      <c r="L122" s="501"/>
      <c r="M122" s="401" t="e">
        <f t="shared" si="57"/>
        <v>#DIV/0!</v>
      </c>
      <c r="N122" s="501"/>
      <c r="O122" s="501"/>
      <c r="P122" s="401" t="e">
        <f t="shared" si="58"/>
        <v>#DIV/0!</v>
      </c>
      <c r="Q122" s="501">
        <v>-1301.04414</v>
      </c>
      <c r="R122" s="501">
        <v>-1301.04414</v>
      </c>
      <c r="S122" s="401">
        <f t="shared" si="84"/>
        <v>100</v>
      </c>
      <c r="T122" s="446"/>
      <c r="U122" s="446"/>
      <c r="V122" s="401" t="e">
        <f t="shared" si="59"/>
        <v>#DIV/0!</v>
      </c>
      <c r="W122" s="446"/>
      <c r="X122" s="446"/>
      <c r="Y122" s="401" t="e">
        <f t="shared" si="60"/>
        <v>#DIV/0!</v>
      </c>
      <c r="Z122" s="446"/>
      <c r="AA122" s="446"/>
      <c r="AB122" s="401" t="e">
        <f t="shared" si="61"/>
        <v>#DIV/0!</v>
      </c>
      <c r="AC122" s="502"/>
      <c r="AD122" s="502"/>
      <c r="AE122" s="401" t="e">
        <f t="shared" si="62"/>
        <v>#DIV/0!</v>
      </c>
      <c r="AF122" s="502"/>
      <c r="AG122" s="502"/>
      <c r="AH122" s="401" t="e">
        <f t="shared" si="63"/>
        <v>#DIV/0!</v>
      </c>
      <c r="AI122" s="446"/>
      <c r="AJ122" s="446"/>
      <c r="AK122" s="401" t="e">
        <f t="shared" si="64"/>
        <v>#DIV/0!</v>
      </c>
      <c r="AL122" s="447"/>
      <c r="AM122" s="447"/>
      <c r="AN122" s="401" t="e">
        <f t="shared" si="65"/>
        <v>#DIV/0!</v>
      </c>
      <c r="AO122" s="502"/>
      <c r="AP122" s="502"/>
      <c r="AQ122" s="401" t="e">
        <f t="shared" si="66"/>
        <v>#DIV/0!</v>
      </c>
      <c r="AR122" s="446"/>
      <c r="AS122" s="446"/>
      <c r="AT122" s="401" t="e">
        <f t="shared" si="67"/>
        <v>#DIV/0!</v>
      </c>
      <c r="AU122" s="403">
        <f t="shared" si="55"/>
        <v>-1301.04414</v>
      </c>
      <c r="AV122" s="403">
        <f t="shared" si="55"/>
        <v>-1301.04414</v>
      </c>
      <c r="AW122" s="403">
        <f t="shared" si="55"/>
        <v>-1301.04414</v>
      </c>
      <c r="AX122" s="404">
        <f t="shared" si="68"/>
        <v>100</v>
      </c>
      <c r="BD122" s="405">
        <f t="shared" si="85"/>
        <v>-1301.04414</v>
      </c>
      <c r="BE122" s="405">
        <f t="shared" si="70"/>
        <v>-1301.04414</v>
      </c>
      <c r="BF122" s="405">
        <f t="shared" si="70"/>
        <v>-1301.04414</v>
      </c>
      <c r="BG122" s="406">
        <f t="shared" si="86"/>
        <v>100</v>
      </c>
    </row>
    <row r="123" spans="1:59" ht="26.25" customHeight="1" thickBot="1">
      <c r="A123" s="503"/>
      <c r="B123" s="504" t="s">
        <v>106</v>
      </c>
      <c r="C123" s="505">
        <f>C19+C46</f>
        <v>0</v>
      </c>
      <c r="D123" s="505">
        <f>D19+D46</f>
        <v>0</v>
      </c>
      <c r="E123" s="505">
        <f>E19+E46</f>
        <v>0</v>
      </c>
      <c r="F123" s="506" t="e">
        <f>E123/D123*100</f>
        <v>#DIV/0!</v>
      </c>
      <c r="G123" s="437">
        <f t="shared" si="53"/>
        <v>162081.15586</v>
      </c>
      <c r="H123" s="398">
        <f t="shared" si="69"/>
        <v>162081.15586</v>
      </c>
      <c r="I123" s="505">
        <f t="shared" si="54"/>
        <v>163080.63486</v>
      </c>
      <c r="J123" s="506">
        <f t="shared" si="56"/>
        <v>100.61665342568466</v>
      </c>
      <c r="K123" s="507">
        <f>K19+K46</f>
        <v>0</v>
      </c>
      <c r="L123" s="507">
        <f>L19+L46</f>
        <v>0</v>
      </c>
      <c r="M123" s="401" t="e">
        <f t="shared" si="57"/>
        <v>#DIV/0!</v>
      </c>
      <c r="N123" s="507">
        <f>N19+N46</f>
        <v>0</v>
      </c>
      <c r="O123" s="507">
        <f>O19+O46</f>
        <v>0</v>
      </c>
      <c r="P123" s="401" t="e">
        <f t="shared" si="58"/>
        <v>#DIV/0!</v>
      </c>
      <c r="Q123" s="507">
        <f>Q19+Q46</f>
        <v>162081.15586</v>
      </c>
      <c r="R123" s="507">
        <f>R19+R46</f>
        <v>163080.63486</v>
      </c>
      <c r="S123" s="401">
        <f t="shared" si="84"/>
        <v>100.61665342568466</v>
      </c>
      <c r="T123" s="507">
        <f>T19+T46</f>
        <v>0</v>
      </c>
      <c r="U123" s="507">
        <f>U19+U46</f>
        <v>0</v>
      </c>
      <c r="V123" s="401" t="e">
        <f t="shared" si="59"/>
        <v>#DIV/0!</v>
      </c>
      <c r="W123" s="507">
        <f>W19+W46</f>
        <v>0</v>
      </c>
      <c r="X123" s="507">
        <f>X19+X46</f>
        <v>0</v>
      </c>
      <c r="Y123" s="401" t="e">
        <f t="shared" si="60"/>
        <v>#DIV/0!</v>
      </c>
      <c r="Z123" s="507">
        <f>Z19+Z46</f>
        <v>0</v>
      </c>
      <c r="AA123" s="507">
        <f>AA19+AA46</f>
        <v>0</v>
      </c>
      <c r="AB123" s="401" t="e">
        <f t="shared" si="61"/>
        <v>#DIV/0!</v>
      </c>
      <c r="AC123" s="507">
        <f>AC19+AC46</f>
        <v>0</v>
      </c>
      <c r="AD123" s="507">
        <f>AD19+AD46</f>
        <v>0</v>
      </c>
      <c r="AE123" s="401" t="e">
        <f t="shared" si="62"/>
        <v>#DIV/0!</v>
      </c>
      <c r="AF123" s="507">
        <f>AF19+AF46</f>
        <v>0</v>
      </c>
      <c r="AG123" s="507">
        <f>AG19+AG46</f>
        <v>0</v>
      </c>
      <c r="AH123" s="401" t="e">
        <f t="shared" si="63"/>
        <v>#DIV/0!</v>
      </c>
      <c r="AI123" s="507">
        <f>AI19+AI46</f>
        <v>0</v>
      </c>
      <c r="AJ123" s="507">
        <f>AJ19+AJ46</f>
        <v>0</v>
      </c>
      <c r="AK123" s="401" t="e">
        <f t="shared" si="64"/>
        <v>#DIV/0!</v>
      </c>
      <c r="AL123" s="508">
        <f>AL19+AL46</f>
        <v>0</v>
      </c>
      <c r="AM123" s="508">
        <f>AM19+AM46</f>
        <v>0</v>
      </c>
      <c r="AN123" s="401" t="e">
        <f t="shared" si="65"/>
        <v>#DIV/0!</v>
      </c>
      <c r="AO123" s="507">
        <f>AO19+AO46</f>
        <v>0</v>
      </c>
      <c r="AP123" s="507">
        <f>AP19+AP46</f>
        <v>0</v>
      </c>
      <c r="AQ123" s="401" t="e">
        <f t="shared" si="66"/>
        <v>#DIV/0!</v>
      </c>
      <c r="AR123" s="507">
        <f>AR19+AR46</f>
        <v>0</v>
      </c>
      <c r="AS123" s="507">
        <f>AS19+AS46</f>
        <v>0</v>
      </c>
      <c r="AT123" s="401" t="e">
        <f t="shared" si="67"/>
        <v>#DIV/0!</v>
      </c>
      <c r="AU123" s="403">
        <f t="shared" si="55"/>
        <v>162081.15586</v>
      </c>
      <c r="AV123" s="403">
        <f t="shared" si="55"/>
        <v>162081.15586</v>
      </c>
      <c r="AW123" s="403">
        <f t="shared" si="55"/>
        <v>163080.63486</v>
      </c>
      <c r="AX123" s="404">
        <f t="shared" si="68"/>
        <v>100.61665342568466</v>
      </c>
      <c r="AZ123" s="283" t="s">
        <v>421</v>
      </c>
      <c r="BA123" s="509">
        <f>BA125+BA126</f>
        <v>162081.15586</v>
      </c>
      <c r="BB123" s="509">
        <f>BB125+BB126</f>
        <v>163080.63486</v>
      </c>
      <c r="BD123" s="405">
        <f t="shared" si="85"/>
        <v>162081.15586</v>
      </c>
      <c r="BE123" s="405">
        <f t="shared" si="70"/>
        <v>162081.15586</v>
      </c>
      <c r="BF123" s="405">
        <f t="shared" si="70"/>
        <v>163080.63486</v>
      </c>
      <c r="BG123" s="406">
        <f t="shared" si="86"/>
        <v>100.61665342568466</v>
      </c>
    </row>
    <row r="124" spans="1:59" s="287" customFormat="1" ht="38.25" customHeight="1">
      <c r="A124" s="510"/>
      <c r="B124" s="511"/>
      <c r="C124" s="512"/>
      <c r="D124" s="512"/>
      <c r="E124" s="512"/>
      <c r="F124" s="513"/>
      <c r="G124" s="512"/>
      <c r="H124" s="512"/>
      <c r="I124" s="512"/>
      <c r="J124" s="513"/>
      <c r="K124" s="512"/>
      <c r="L124" s="512"/>
      <c r="M124" s="514"/>
      <c r="N124" s="512"/>
      <c r="O124" s="512"/>
      <c r="P124" s="514"/>
      <c r="Q124" s="512"/>
      <c r="R124" s="512"/>
      <c r="S124" s="514"/>
      <c r="T124" s="512"/>
      <c r="U124" s="512"/>
      <c r="V124" s="514"/>
      <c r="W124" s="512"/>
      <c r="X124" s="512"/>
      <c r="Y124" s="514"/>
      <c r="Z124" s="512"/>
      <c r="AA124" s="512"/>
      <c r="AB124" s="514"/>
      <c r="AC124" s="512"/>
      <c r="AD124" s="512"/>
      <c r="AE124" s="514"/>
      <c r="AF124" s="512"/>
      <c r="AG124" s="512"/>
      <c r="AH124" s="514"/>
      <c r="AI124" s="512"/>
      <c r="AJ124" s="512"/>
      <c r="AK124" s="514"/>
      <c r="AL124" s="515"/>
      <c r="AM124" s="515"/>
      <c r="AN124" s="514"/>
      <c r="AO124" s="512"/>
      <c r="AP124" s="512"/>
      <c r="AQ124" s="514"/>
      <c r="AR124" s="512"/>
      <c r="AS124" s="512"/>
      <c r="AT124" s="514"/>
      <c r="AU124" s="512"/>
      <c r="AV124" s="512"/>
      <c r="AW124" s="512"/>
      <c r="AX124" s="513"/>
      <c r="BA124" s="516"/>
      <c r="BB124" s="516"/>
      <c r="BD124" s="405"/>
      <c r="BE124" s="405">
        <f t="shared" si="70"/>
        <v>0</v>
      </c>
      <c r="BF124" s="405">
        <f t="shared" si="70"/>
        <v>0</v>
      </c>
      <c r="BG124" s="406" t="e">
        <f t="shared" si="86"/>
        <v>#DIV/0!</v>
      </c>
    </row>
    <row r="125" spans="1:59" ht="35.25" customHeight="1">
      <c r="A125" s="346"/>
      <c r="B125" s="770" t="s">
        <v>422</v>
      </c>
      <c r="C125" s="770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8"/>
      <c r="AC125" s="738"/>
      <c r="AD125" s="738"/>
      <c r="AE125" s="738"/>
      <c r="AF125" s="738"/>
      <c r="AG125" s="738"/>
      <c r="AH125" s="738"/>
      <c r="AI125" s="738"/>
      <c r="AJ125" s="738"/>
      <c r="AK125" s="738"/>
      <c r="AL125" s="738"/>
      <c r="AM125" s="738"/>
      <c r="AN125" s="738"/>
      <c r="AO125" s="738"/>
      <c r="AP125" s="738"/>
      <c r="AQ125" s="738"/>
      <c r="AR125" s="738"/>
      <c r="AS125" s="738"/>
      <c r="AT125" s="738"/>
      <c r="AU125" s="738"/>
      <c r="AV125" s="738"/>
      <c r="AW125" s="738"/>
      <c r="AX125" s="3"/>
      <c r="AZ125" s="283" t="s">
        <v>423</v>
      </c>
      <c r="BA125" s="509">
        <f>K123+N123+Q123</f>
        <v>162081.15586</v>
      </c>
      <c r="BB125" s="509">
        <f>L123+O123+R123</f>
        <v>163080.63486</v>
      </c>
      <c r="BD125" s="405"/>
      <c r="BE125" s="405">
        <f t="shared" si="70"/>
        <v>0</v>
      </c>
      <c r="BF125" s="405">
        <f t="shared" si="70"/>
        <v>0</v>
      </c>
      <c r="BG125" s="406" t="e">
        <f t="shared" si="86"/>
        <v>#DIV/0!</v>
      </c>
    </row>
    <row r="126" spans="1:59" ht="21" customHeight="1">
      <c r="A126" s="517"/>
      <c r="B126" s="518"/>
      <c r="C126" s="519"/>
      <c r="D126" s="519"/>
      <c r="E126" s="347">
        <f>D123-E123</f>
        <v>0</v>
      </c>
      <c r="F126" s="3"/>
      <c r="G126" s="347"/>
      <c r="H126" s="347"/>
      <c r="I126" s="347"/>
      <c r="J126" s="349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52"/>
      <c r="AM126" s="352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Z126" s="283" t="s">
        <v>424</v>
      </c>
      <c r="BA126" s="509">
        <f>T123+W123+Z123+AC123+AF123+AI123+AL123+AO123+AR123</f>
        <v>0</v>
      </c>
      <c r="BB126" s="509">
        <f>U123+X123+AA123+AD123+AG123+AJ123+AM123+AP123+AS123</f>
        <v>0</v>
      </c>
      <c r="BD126" s="405"/>
      <c r="BE126" s="405">
        <f t="shared" si="70"/>
        <v>0</v>
      </c>
      <c r="BF126" s="405">
        <f t="shared" si="70"/>
        <v>0</v>
      </c>
      <c r="BG126" s="406" t="e">
        <f t="shared" si="86"/>
        <v>#DIV/0!</v>
      </c>
    </row>
    <row r="127" spans="1:59" ht="21" customHeight="1">
      <c r="A127" s="520"/>
      <c r="B127" s="518"/>
      <c r="C127" s="521"/>
      <c r="D127" s="519"/>
      <c r="E127" s="522"/>
      <c r="F127" s="522"/>
      <c r="G127" s="519"/>
      <c r="H127" s="519"/>
      <c r="I127" s="519"/>
      <c r="J127" s="523"/>
      <c r="K127" s="522"/>
      <c r="L127" s="522"/>
      <c r="M127" s="522"/>
      <c r="N127" s="522"/>
      <c r="O127" s="522"/>
      <c r="P127" s="522"/>
      <c r="Q127" s="522"/>
      <c r="R127" s="522"/>
      <c r="S127" s="522"/>
      <c r="T127" s="522"/>
      <c r="U127" s="522"/>
      <c r="V127" s="522"/>
      <c r="W127" s="522"/>
      <c r="X127" s="522"/>
      <c r="Y127" s="522"/>
      <c r="Z127" s="522"/>
      <c r="AA127" s="522"/>
      <c r="AB127" s="522"/>
      <c r="AC127" s="522"/>
      <c r="AD127" s="522"/>
      <c r="AE127" s="522"/>
      <c r="AF127" s="522"/>
      <c r="AG127" s="522"/>
      <c r="AH127" s="522"/>
      <c r="AI127" s="522"/>
      <c r="AJ127" s="522"/>
      <c r="AK127" s="522"/>
      <c r="AL127" s="524"/>
      <c r="AM127" s="524"/>
      <c r="AN127" s="522"/>
      <c r="AO127" s="522"/>
      <c r="AP127" s="522"/>
      <c r="AQ127" s="522"/>
      <c r="AR127" s="522"/>
      <c r="AS127" s="522"/>
      <c r="AT127" s="522"/>
      <c r="AU127" s="522"/>
      <c r="AV127" s="522"/>
      <c r="AW127" s="522"/>
      <c r="AX127" s="522"/>
      <c r="BD127" s="405"/>
      <c r="BE127" s="405">
        <f t="shared" si="70"/>
        <v>0</v>
      </c>
      <c r="BF127" s="405">
        <f t="shared" si="70"/>
        <v>0</v>
      </c>
      <c r="BG127" s="406" t="e">
        <f t="shared" si="86"/>
        <v>#DIV/0!</v>
      </c>
    </row>
    <row r="128" spans="1:59" ht="18.75" customHeight="1" hidden="1">
      <c r="A128" s="387"/>
      <c r="B128" s="388"/>
      <c r="C128" s="734" t="s">
        <v>364</v>
      </c>
      <c r="D128" s="735"/>
      <c r="E128" s="736"/>
      <c r="F128" s="743" t="s">
        <v>425</v>
      </c>
      <c r="G128" s="746" t="s">
        <v>365</v>
      </c>
      <c r="H128" s="746"/>
      <c r="I128" s="746"/>
      <c r="J128" s="747" t="s">
        <v>425</v>
      </c>
      <c r="K128" s="750" t="s">
        <v>111</v>
      </c>
      <c r="L128" s="750"/>
      <c r="M128" s="750"/>
      <c r="N128" s="750"/>
      <c r="O128" s="750"/>
      <c r="P128" s="750"/>
      <c r="Q128" s="750"/>
      <c r="R128" s="750"/>
      <c r="S128" s="750"/>
      <c r="T128" s="750"/>
      <c r="U128" s="750"/>
      <c r="V128" s="750"/>
      <c r="W128" s="750"/>
      <c r="X128" s="750"/>
      <c r="Y128" s="750"/>
      <c r="Z128" s="750"/>
      <c r="AA128" s="750"/>
      <c r="AB128" s="750"/>
      <c r="AC128" s="750"/>
      <c r="AD128" s="750"/>
      <c r="AE128" s="750"/>
      <c r="AF128" s="750"/>
      <c r="AG128" s="750"/>
      <c r="AH128" s="750"/>
      <c r="AI128" s="750"/>
      <c r="AJ128" s="750"/>
      <c r="AK128" s="750"/>
      <c r="AL128" s="750"/>
      <c r="AM128" s="750"/>
      <c r="AN128" s="750"/>
      <c r="AO128" s="750"/>
      <c r="AP128" s="750"/>
      <c r="AQ128" s="750"/>
      <c r="AR128" s="750"/>
      <c r="AS128" s="750"/>
      <c r="AT128" s="750"/>
      <c r="AU128" s="751" t="s">
        <v>366</v>
      </c>
      <c r="AV128" s="751"/>
      <c r="AW128" s="751"/>
      <c r="AX128" s="751"/>
      <c r="BD128" s="405" t="e">
        <f t="shared" si="85"/>
        <v>#VALUE!</v>
      </c>
      <c r="BE128" s="405" t="e">
        <f t="shared" si="70"/>
        <v>#VALUE!</v>
      </c>
      <c r="BF128" s="405">
        <f t="shared" si="70"/>
        <v>0</v>
      </c>
      <c r="BG128" s="406" t="e">
        <f t="shared" si="86"/>
        <v>#VALUE!</v>
      </c>
    </row>
    <row r="129" spans="1:59" ht="18" customHeight="1" hidden="1">
      <c r="A129" s="389"/>
      <c r="B129" s="390"/>
      <c r="C129" s="737"/>
      <c r="D129" s="738"/>
      <c r="E129" s="739"/>
      <c r="F129" s="744"/>
      <c r="G129" s="746"/>
      <c r="H129" s="746"/>
      <c r="I129" s="746"/>
      <c r="J129" s="748"/>
      <c r="K129" s="753" t="s">
        <v>368</v>
      </c>
      <c r="L129" s="753"/>
      <c r="M129" s="752" t="s">
        <v>369</v>
      </c>
      <c r="N129" s="753" t="s">
        <v>370</v>
      </c>
      <c r="O129" s="753"/>
      <c r="P129" s="752" t="s">
        <v>369</v>
      </c>
      <c r="Q129" s="753" t="s">
        <v>371</v>
      </c>
      <c r="R129" s="753"/>
      <c r="S129" s="752" t="s">
        <v>369</v>
      </c>
      <c r="T129" s="753" t="s">
        <v>372</v>
      </c>
      <c r="U129" s="753"/>
      <c r="V129" s="752" t="s">
        <v>369</v>
      </c>
      <c r="W129" s="753" t="s">
        <v>373</v>
      </c>
      <c r="X129" s="753"/>
      <c r="Y129" s="752" t="s">
        <v>369</v>
      </c>
      <c r="Z129" s="753" t="s">
        <v>374</v>
      </c>
      <c r="AA129" s="753"/>
      <c r="AB129" s="752" t="s">
        <v>369</v>
      </c>
      <c r="AC129" s="753" t="s">
        <v>375</v>
      </c>
      <c r="AD129" s="753"/>
      <c r="AE129" s="752" t="s">
        <v>369</v>
      </c>
      <c r="AF129" s="753" t="s">
        <v>376</v>
      </c>
      <c r="AG129" s="753"/>
      <c r="AH129" s="752" t="s">
        <v>369</v>
      </c>
      <c r="AI129" s="753" t="s">
        <v>377</v>
      </c>
      <c r="AJ129" s="753"/>
      <c r="AK129" s="752" t="s">
        <v>369</v>
      </c>
      <c r="AL129" s="758" t="s">
        <v>378</v>
      </c>
      <c r="AM129" s="758"/>
      <c r="AN129" s="752" t="s">
        <v>369</v>
      </c>
      <c r="AO129" s="753" t="s">
        <v>379</v>
      </c>
      <c r="AP129" s="753"/>
      <c r="AQ129" s="752" t="s">
        <v>369</v>
      </c>
      <c r="AR129" s="753" t="s">
        <v>380</v>
      </c>
      <c r="AS129" s="753"/>
      <c r="AT129" s="752" t="s">
        <v>369</v>
      </c>
      <c r="AU129" s="751"/>
      <c r="AV129" s="751"/>
      <c r="AW129" s="751"/>
      <c r="AX129" s="751"/>
      <c r="BD129" s="405" t="e">
        <f t="shared" si="85"/>
        <v>#VALUE!</v>
      </c>
      <c r="BE129" s="405" t="e">
        <f t="shared" si="70"/>
        <v>#VALUE!</v>
      </c>
      <c r="BF129" s="405">
        <f t="shared" si="70"/>
        <v>0</v>
      </c>
      <c r="BG129" s="406" t="e">
        <f t="shared" si="86"/>
        <v>#VALUE!</v>
      </c>
    </row>
    <row r="130" spans="1:59" ht="18.75" customHeight="1" hidden="1">
      <c r="A130" s="389"/>
      <c r="B130" s="390"/>
      <c r="C130" s="737"/>
      <c r="D130" s="738"/>
      <c r="E130" s="739"/>
      <c r="F130" s="744"/>
      <c r="G130" s="746"/>
      <c r="H130" s="746"/>
      <c r="I130" s="746"/>
      <c r="J130" s="748"/>
      <c r="K130" s="753"/>
      <c r="L130" s="753"/>
      <c r="M130" s="752"/>
      <c r="N130" s="753"/>
      <c r="O130" s="753"/>
      <c r="P130" s="752"/>
      <c r="Q130" s="753"/>
      <c r="R130" s="753"/>
      <c r="S130" s="752"/>
      <c r="T130" s="753"/>
      <c r="U130" s="753"/>
      <c r="V130" s="752"/>
      <c r="W130" s="753"/>
      <c r="X130" s="753"/>
      <c r="Y130" s="752"/>
      <c r="Z130" s="753"/>
      <c r="AA130" s="753"/>
      <c r="AB130" s="752"/>
      <c r="AC130" s="753"/>
      <c r="AD130" s="753"/>
      <c r="AE130" s="752"/>
      <c r="AF130" s="753"/>
      <c r="AG130" s="753"/>
      <c r="AH130" s="752"/>
      <c r="AI130" s="753"/>
      <c r="AJ130" s="753"/>
      <c r="AK130" s="752"/>
      <c r="AL130" s="758"/>
      <c r="AM130" s="758"/>
      <c r="AN130" s="752"/>
      <c r="AO130" s="753"/>
      <c r="AP130" s="753"/>
      <c r="AQ130" s="752"/>
      <c r="AR130" s="753"/>
      <c r="AS130" s="753"/>
      <c r="AT130" s="752"/>
      <c r="AU130" s="751"/>
      <c r="AV130" s="751"/>
      <c r="AW130" s="751"/>
      <c r="AX130" s="751"/>
      <c r="BD130" s="405">
        <f t="shared" si="85"/>
        <v>0</v>
      </c>
      <c r="BE130" s="405">
        <f t="shared" si="70"/>
        <v>0</v>
      </c>
      <c r="BF130" s="405">
        <f t="shared" si="70"/>
        <v>0</v>
      </c>
      <c r="BG130" s="406" t="e">
        <f t="shared" si="86"/>
        <v>#DIV/0!</v>
      </c>
    </row>
    <row r="131" spans="1:59" ht="18.75" customHeight="1" hidden="1">
      <c r="A131" s="389"/>
      <c r="B131" s="390" t="s">
        <v>382</v>
      </c>
      <c r="C131" s="737"/>
      <c r="D131" s="738"/>
      <c r="E131" s="739"/>
      <c r="F131" s="744"/>
      <c r="G131" s="746"/>
      <c r="H131" s="746"/>
      <c r="I131" s="746"/>
      <c r="J131" s="748"/>
      <c r="K131" s="753"/>
      <c r="L131" s="753"/>
      <c r="M131" s="752"/>
      <c r="N131" s="753"/>
      <c r="O131" s="753"/>
      <c r="P131" s="752"/>
      <c r="Q131" s="753"/>
      <c r="R131" s="753"/>
      <c r="S131" s="752"/>
      <c r="T131" s="753"/>
      <c r="U131" s="753"/>
      <c r="V131" s="752"/>
      <c r="W131" s="753"/>
      <c r="X131" s="753"/>
      <c r="Y131" s="752"/>
      <c r="Z131" s="753"/>
      <c r="AA131" s="753"/>
      <c r="AB131" s="752"/>
      <c r="AC131" s="753"/>
      <c r="AD131" s="753"/>
      <c r="AE131" s="752"/>
      <c r="AF131" s="753"/>
      <c r="AG131" s="753"/>
      <c r="AH131" s="752"/>
      <c r="AI131" s="753"/>
      <c r="AJ131" s="753"/>
      <c r="AK131" s="752"/>
      <c r="AL131" s="758"/>
      <c r="AM131" s="758"/>
      <c r="AN131" s="752"/>
      <c r="AO131" s="753"/>
      <c r="AP131" s="753"/>
      <c r="AQ131" s="752"/>
      <c r="AR131" s="753"/>
      <c r="AS131" s="753"/>
      <c r="AT131" s="752"/>
      <c r="AU131" s="751"/>
      <c r="AV131" s="751"/>
      <c r="AW131" s="751"/>
      <c r="AX131" s="751"/>
      <c r="BD131" s="405">
        <f t="shared" si="85"/>
        <v>0</v>
      </c>
      <c r="BE131" s="405">
        <f t="shared" si="70"/>
        <v>0</v>
      </c>
      <c r="BF131" s="405">
        <f t="shared" si="70"/>
        <v>0</v>
      </c>
      <c r="BG131" s="406" t="e">
        <f t="shared" si="86"/>
        <v>#DIV/0!</v>
      </c>
    </row>
    <row r="132" spans="1:59" ht="18.75" customHeight="1" hidden="1">
      <c r="A132" s="391" t="s">
        <v>98</v>
      </c>
      <c r="B132" s="390"/>
      <c r="C132" s="740"/>
      <c r="D132" s="741"/>
      <c r="E132" s="742"/>
      <c r="F132" s="744"/>
      <c r="G132" s="746"/>
      <c r="H132" s="746"/>
      <c r="I132" s="746"/>
      <c r="J132" s="748"/>
      <c r="K132" s="753"/>
      <c r="L132" s="753"/>
      <c r="M132" s="752"/>
      <c r="N132" s="753"/>
      <c r="O132" s="753"/>
      <c r="P132" s="752"/>
      <c r="Q132" s="753"/>
      <c r="R132" s="753"/>
      <c r="S132" s="752"/>
      <c r="T132" s="753"/>
      <c r="U132" s="753"/>
      <c r="V132" s="752"/>
      <c r="W132" s="753"/>
      <c r="X132" s="753"/>
      <c r="Y132" s="752"/>
      <c r="Z132" s="753"/>
      <c r="AA132" s="753"/>
      <c r="AB132" s="752"/>
      <c r="AC132" s="753"/>
      <c r="AD132" s="753"/>
      <c r="AE132" s="752"/>
      <c r="AF132" s="753"/>
      <c r="AG132" s="753"/>
      <c r="AH132" s="752"/>
      <c r="AI132" s="753"/>
      <c r="AJ132" s="753"/>
      <c r="AK132" s="752"/>
      <c r="AL132" s="758"/>
      <c r="AM132" s="758"/>
      <c r="AN132" s="752"/>
      <c r="AO132" s="753"/>
      <c r="AP132" s="753"/>
      <c r="AQ132" s="752"/>
      <c r="AR132" s="753"/>
      <c r="AS132" s="753"/>
      <c r="AT132" s="752"/>
      <c r="AU132" s="751"/>
      <c r="AV132" s="751"/>
      <c r="AW132" s="751"/>
      <c r="AX132" s="751"/>
      <c r="BD132" s="405">
        <f t="shared" si="85"/>
        <v>0</v>
      </c>
      <c r="BE132" s="405">
        <f t="shared" si="70"/>
        <v>0</v>
      </c>
      <c r="BF132" s="405">
        <f t="shared" si="70"/>
        <v>0</v>
      </c>
      <c r="BG132" s="406" t="e">
        <f t="shared" si="86"/>
        <v>#DIV/0!</v>
      </c>
    </row>
    <row r="133" spans="1:59" ht="21" customHeight="1" hidden="1">
      <c r="A133" s="391"/>
      <c r="B133" s="525" t="s">
        <v>398</v>
      </c>
      <c r="C133" s="759" t="s">
        <v>426</v>
      </c>
      <c r="D133" s="759" t="s">
        <v>427</v>
      </c>
      <c r="E133" s="753" t="s">
        <v>428</v>
      </c>
      <c r="F133" s="744"/>
      <c r="G133" s="759" t="s">
        <v>383</v>
      </c>
      <c r="H133" s="759" t="s">
        <v>427</v>
      </c>
      <c r="I133" s="746" t="s">
        <v>428</v>
      </c>
      <c r="J133" s="748"/>
      <c r="K133" s="757" t="s">
        <v>384</v>
      </c>
      <c r="L133" s="753" t="s">
        <v>428</v>
      </c>
      <c r="M133" s="752"/>
      <c r="N133" s="757" t="s">
        <v>384</v>
      </c>
      <c r="O133" s="753" t="s">
        <v>428</v>
      </c>
      <c r="P133" s="752"/>
      <c r="Q133" s="757" t="s">
        <v>384</v>
      </c>
      <c r="R133" s="753" t="s">
        <v>428</v>
      </c>
      <c r="S133" s="752"/>
      <c r="T133" s="757" t="s">
        <v>384</v>
      </c>
      <c r="U133" s="753" t="s">
        <v>428</v>
      </c>
      <c r="V133" s="752"/>
      <c r="W133" s="757" t="s">
        <v>384</v>
      </c>
      <c r="X133" s="753" t="s">
        <v>428</v>
      </c>
      <c r="Y133" s="752"/>
      <c r="Z133" s="757" t="s">
        <v>384</v>
      </c>
      <c r="AA133" s="753" t="s">
        <v>428</v>
      </c>
      <c r="AB133" s="752"/>
      <c r="AC133" s="757" t="s">
        <v>384</v>
      </c>
      <c r="AD133" s="753" t="s">
        <v>428</v>
      </c>
      <c r="AE133" s="752"/>
      <c r="AF133" s="757" t="s">
        <v>384</v>
      </c>
      <c r="AG133" s="753" t="s">
        <v>428</v>
      </c>
      <c r="AH133" s="752"/>
      <c r="AI133" s="757" t="s">
        <v>384</v>
      </c>
      <c r="AJ133" s="753" t="s">
        <v>428</v>
      </c>
      <c r="AK133" s="752"/>
      <c r="AL133" s="755" t="s">
        <v>384</v>
      </c>
      <c r="AM133" s="758" t="s">
        <v>428</v>
      </c>
      <c r="AN133" s="752"/>
      <c r="AO133" s="757" t="s">
        <v>384</v>
      </c>
      <c r="AP133" s="753" t="s">
        <v>428</v>
      </c>
      <c r="AQ133" s="752"/>
      <c r="AR133" s="757" t="s">
        <v>384</v>
      </c>
      <c r="AS133" s="753" t="s">
        <v>428</v>
      </c>
      <c r="AT133" s="752"/>
      <c r="AU133" s="757" t="s">
        <v>385</v>
      </c>
      <c r="AV133" s="759" t="s">
        <v>429</v>
      </c>
      <c r="AW133" s="753" t="s">
        <v>428</v>
      </c>
      <c r="AX133" s="752" t="s">
        <v>425</v>
      </c>
      <c r="BD133" s="405" t="e">
        <f t="shared" si="85"/>
        <v>#VALUE!</v>
      </c>
      <c r="BE133" s="405" t="e">
        <f t="shared" si="70"/>
        <v>#VALUE!</v>
      </c>
      <c r="BF133" s="405" t="e">
        <f t="shared" si="70"/>
        <v>#VALUE!</v>
      </c>
      <c r="BG133" s="406" t="e">
        <f t="shared" si="86"/>
        <v>#VALUE!</v>
      </c>
    </row>
    <row r="134" spans="1:59" ht="18.75" customHeight="1" hidden="1">
      <c r="A134" s="391"/>
      <c r="B134" s="390"/>
      <c r="C134" s="760"/>
      <c r="D134" s="760"/>
      <c r="E134" s="753"/>
      <c r="F134" s="744"/>
      <c r="G134" s="760"/>
      <c r="H134" s="760"/>
      <c r="I134" s="746"/>
      <c r="J134" s="748"/>
      <c r="K134" s="757"/>
      <c r="L134" s="753"/>
      <c r="M134" s="752"/>
      <c r="N134" s="757"/>
      <c r="O134" s="753"/>
      <c r="P134" s="752"/>
      <c r="Q134" s="757"/>
      <c r="R134" s="753"/>
      <c r="S134" s="752"/>
      <c r="T134" s="757"/>
      <c r="U134" s="753"/>
      <c r="V134" s="752"/>
      <c r="W134" s="757"/>
      <c r="X134" s="753"/>
      <c r="Y134" s="752"/>
      <c r="Z134" s="757"/>
      <c r="AA134" s="753"/>
      <c r="AB134" s="752"/>
      <c r="AC134" s="757"/>
      <c r="AD134" s="753"/>
      <c r="AE134" s="752"/>
      <c r="AF134" s="757"/>
      <c r="AG134" s="753"/>
      <c r="AH134" s="752"/>
      <c r="AI134" s="757"/>
      <c r="AJ134" s="753"/>
      <c r="AK134" s="752"/>
      <c r="AL134" s="755"/>
      <c r="AM134" s="758"/>
      <c r="AN134" s="752"/>
      <c r="AO134" s="757"/>
      <c r="AP134" s="753"/>
      <c r="AQ134" s="752"/>
      <c r="AR134" s="757"/>
      <c r="AS134" s="753"/>
      <c r="AT134" s="752"/>
      <c r="AU134" s="757"/>
      <c r="AV134" s="760"/>
      <c r="AW134" s="753"/>
      <c r="AX134" s="763"/>
      <c r="BD134" s="405">
        <f t="shared" si="85"/>
        <v>0</v>
      </c>
      <c r="BE134" s="405">
        <f t="shared" si="70"/>
        <v>0</v>
      </c>
      <c r="BF134" s="405">
        <f t="shared" si="70"/>
        <v>0</v>
      </c>
      <c r="BG134" s="406" t="e">
        <f t="shared" si="86"/>
        <v>#DIV/0!</v>
      </c>
    </row>
    <row r="135" spans="1:59" ht="18.75" customHeight="1" hidden="1">
      <c r="A135" s="391"/>
      <c r="B135" s="390"/>
      <c r="C135" s="760"/>
      <c r="D135" s="760"/>
      <c r="E135" s="753"/>
      <c r="F135" s="744"/>
      <c r="G135" s="760"/>
      <c r="H135" s="760"/>
      <c r="I135" s="746"/>
      <c r="J135" s="748"/>
      <c r="K135" s="757"/>
      <c r="L135" s="753"/>
      <c r="M135" s="752"/>
      <c r="N135" s="757"/>
      <c r="O135" s="753"/>
      <c r="P135" s="752"/>
      <c r="Q135" s="757"/>
      <c r="R135" s="753"/>
      <c r="S135" s="752"/>
      <c r="T135" s="757"/>
      <c r="U135" s="753"/>
      <c r="V135" s="752"/>
      <c r="W135" s="757"/>
      <c r="X135" s="753"/>
      <c r="Y135" s="752"/>
      <c r="Z135" s="757"/>
      <c r="AA135" s="753"/>
      <c r="AB135" s="752"/>
      <c r="AC135" s="757"/>
      <c r="AD135" s="753"/>
      <c r="AE135" s="752"/>
      <c r="AF135" s="757"/>
      <c r="AG135" s="753"/>
      <c r="AH135" s="752"/>
      <c r="AI135" s="757"/>
      <c r="AJ135" s="753"/>
      <c r="AK135" s="752"/>
      <c r="AL135" s="755"/>
      <c r="AM135" s="758"/>
      <c r="AN135" s="752"/>
      <c r="AO135" s="757"/>
      <c r="AP135" s="753"/>
      <c r="AQ135" s="752"/>
      <c r="AR135" s="757"/>
      <c r="AS135" s="753"/>
      <c r="AT135" s="752"/>
      <c r="AU135" s="757"/>
      <c r="AV135" s="760"/>
      <c r="AW135" s="753"/>
      <c r="AX135" s="763"/>
      <c r="BD135" s="405">
        <f t="shared" si="85"/>
        <v>0</v>
      </c>
      <c r="BE135" s="405">
        <f t="shared" si="70"/>
        <v>0</v>
      </c>
      <c r="BF135" s="405">
        <f t="shared" si="70"/>
        <v>0</v>
      </c>
      <c r="BG135" s="406" t="e">
        <f t="shared" si="86"/>
        <v>#DIV/0!</v>
      </c>
    </row>
    <row r="136" spans="1:59" ht="51" customHeight="1" hidden="1">
      <c r="A136" s="391"/>
      <c r="B136" s="390"/>
      <c r="C136" s="760"/>
      <c r="D136" s="760"/>
      <c r="E136" s="753"/>
      <c r="F136" s="744"/>
      <c r="G136" s="760"/>
      <c r="H136" s="760"/>
      <c r="I136" s="746"/>
      <c r="J136" s="748"/>
      <c r="K136" s="757"/>
      <c r="L136" s="753"/>
      <c r="M136" s="752"/>
      <c r="N136" s="757"/>
      <c r="O136" s="753"/>
      <c r="P136" s="752"/>
      <c r="Q136" s="757"/>
      <c r="R136" s="753"/>
      <c r="S136" s="752"/>
      <c r="T136" s="757"/>
      <c r="U136" s="753"/>
      <c r="V136" s="752"/>
      <c r="W136" s="757"/>
      <c r="X136" s="753"/>
      <c r="Y136" s="752"/>
      <c r="Z136" s="757"/>
      <c r="AA136" s="753"/>
      <c r="AB136" s="752"/>
      <c r="AC136" s="757"/>
      <c r="AD136" s="753"/>
      <c r="AE136" s="752"/>
      <c r="AF136" s="757"/>
      <c r="AG136" s="753"/>
      <c r="AH136" s="752"/>
      <c r="AI136" s="757"/>
      <c r="AJ136" s="753"/>
      <c r="AK136" s="752"/>
      <c r="AL136" s="755"/>
      <c r="AM136" s="758"/>
      <c r="AN136" s="752"/>
      <c r="AO136" s="757"/>
      <c r="AP136" s="753"/>
      <c r="AQ136" s="752"/>
      <c r="AR136" s="757"/>
      <c r="AS136" s="753"/>
      <c r="AT136" s="752"/>
      <c r="AU136" s="757"/>
      <c r="AV136" s="760"/>
      <c r="AW136" s="753"/>
      <c r="AX136" s="763"/>
      <c r="BD136" s="405">
        <f t="shared" si="85"/>
        <v>0</v>
      </c>
      <c r="BE136" s="405">
        <f t="shared" si="70"/>
        <v>0</v>
      </c>
      <c r="BF136" s="405">
        <f t="shared" si="70"/>
        <v>0</v>
      </c>
      <c r="BG136" s="406" t="e">
        <f t="shared" si="86"/>
        <v>#DIV/0!</v>
      </c>
    </row>
    <row r="137" spans="1:59" ht="40.5" customHeight="1" hidden="1">
      <c r="A137" s="392"/>
      <c r="B137" s="393"/>
      <c r="C137" s="761"/>
      <c r="D137" s="761"/>
      <c r="E137" s="753"/>
      <c r="F137" s="745"/>
      <c r="G137" s="761"/>
      <c r="H137" s="761"/>
      <c r="I137" s="746"/>
      <c r="J137" s="749"/>
      <c r="K137" s="757"/>
      <c r="L137" s="753"/>
      <c r="M137" s="752"/>
      <c r="N137" s="757"/>
      <c r="O137" s="753"/>
      <c r="P137" s="752"/>
      <c r="Q137" s="757"/>
      <c r="R137" s="753"/>
      <c r="S137" s="752"/>
      <c r="T137" s="757"/>
      <c r="U137" s="753"/>
      <c r="V137" s="752"/>
      <c r="W137" s="757"/>
      <c r="X137" s="753"/>
      <c r="Y137" s="752"/>
      <c r="Z137" s="757"/>
      <c r="AA137" s="753"/>
      <c r="AB137" s="752"/>
      <c r="AC137" s="757"/>
      <c r="AD137" s="753"/>
      <c r="AE137" s="752"/>
      <c r="AF137" s="757"/>
      <c r="AG137" s="753"/>
      <c r="AH137" s="752"/>
      <c r="AI137" s="757"/>
      <c r="AJ137" s="753"/>
      <c r="AK137" s="752"/>
      <c r="AL137" s="755"/>
      <c r="AM137" s="758"/>
      <c r="AN137" s="752"/>
      <c r="AO137" s="757"/>
      <c r="AP137" s="753"/>
      <c r="AQ137" s="752"/>
      <c r="AR137" s="757"/>
      <c r="AS137" s="753"/>
      <c r="AT137" s="752"/>
      <c r="AU137" s="757"/>
      <c r="AV137" s="761"/>
      <c r="AW137" s="753"/>
      <c r="AX137" s="763"/>
      <c r="BD137" s="405">
        <f t="shared" si="85"/>
        <v>0</v>
      </c>
      <c r="BE137" s="405">
        <f t="shared" si="70"/>
        <v>0</v>
      </c>
      <c r="BF137" s="405">
        <f t="shared" si="70"/>
        <v>0</v>
      </c>
      <c r="BG137" s="406" t="e">
        <f t="shared" si="86"/>
        <v>#DIV/0!</v>
      </c>
    </row>
    <row r="138" spans="1:63" ht="39.75" customHeight="1">
      <c r="A138" s="162" t="s">
        <v>430</v>
      </c>
      <c r="B138" s="526" t="s">
        <v>188</v>
      </c>
      <c r="C138" s="403">
        <f>C139+C144+C152+C161</f>
        <v>0</v>
      </c>
      <c r="D138" s="403">
        <f>D139+D144+D152+D161</f>
        <v>0</v>
      </c>
      <c r="E138" s="527">
        <f>E139+E144+E152+E161</f>
        <v>0</v>
      </c>
      <c r="F138" s="528" t="e">
        <f>E138/D138*100</f>
        <v>#DIV/0!</v>
      </c>
      <c r="G138" s="403">
        <f>G139+G144+G152+G161</f>
        <v>7837.391330000013</v>
      </c>
      <c r="H138" s="403">
        <f>H139+H144+H152+H161</f>
        <v>7837.391330000013</v>
      </c>
      <c r="I138" s="403">
        <f>I139+I144+I152+I161</f>
        <v>6640.912330000021</v>
      </c>
      <c r="J138" s="529">
        <f>I138/H138*100</f>
        <v>84.73370858208773</v>
      </c>
      <c r="K138" s="446">
        <f>K139+K144+K160</f>
        <v>0</v>
      </c>
      <c r="L138" s="446">
        <f>L139+L144+L160</f>
        <v>0</v>
      </c>
      <c r="M138" s="530" t="e">
        <f aca="true" t="shared" si="87" ref="M138:M172">L138/K138*100</f>
        <v>#DIV/0!</v>
      </c>
      <c r="N138" s="446">
        <f>N139+N144+N160</f>
        <v>0</v>
      </c>
      <c r="O138" s="446">
        <f>O139+O144+O160</f>
        <v>0</v>
      </c>
      <c r="P138" s="530" t="e">
        <f aca="true" t="shared" si="88" ref="P138:P172">O138/N138*100</f>
        <v>#DIV/0!</v>
      </c>
      <c r="Q138" s="446">
        <f>Q139+Q144+Q160</f>
        <v>7837.391329999984</v>
      </c>
      <c r="R138" s="446">
        <f>R139+R144+R160</f>
        <v>6640.912329999992</v>
      </c>
      <c r="S138" s="530">
        <f>R138/Q138*100</f>
        <v>84.73370858208767</v>
      </c>
      <c r="T138" s="446">
        <f>T139+T144+T160</f>
        <v>0</v>
      </c>
      <c r="U138" s="446">
        <f>U139+U144+U160</f>
        <v>0</v>
      </c>
      <c r="V138" s="530" t="e">
        <f aca="true" t="shared" si="89" ref="V138:V172">U138/T138*100</f>
        <v>#DIV/0!</v>
      </c>
      <c r="W138" s="446">
        <f>W139+W144+W160</f>
        <v>0</v>
      </c>
      <c r="X138" s="446">
        <f>X139+X144+X160</f>
        <v>0</v>
      </c>
      <c r="Y138" s="530" t="e">
        <f aca="true" t="shared" si="90" ref="Y138:Y172">X138/W138*100</f>
        <v>#DIV/0!</v>
      </c>
      <c r="Z138" s="446">
        <f>Z139+Z144+Z160</f>
        <v>0</v>
      </c>
      <c r="AA138" s="446">
        <f>AA139+AA144+AA160</f>
        <v>0</v>
      </c>
      <c r="AB138" s="530" t="e">
        <f aca="true" t="shared" si="91" ref="AB138:AB172">AA138/Z138*100</f>
        <v>#DIV/0!</v>
      </c>
      <c r="AC138" s="446">
        <f>AC139+AC144+AC152+AC161</f>
        <v>0</v>
      </c>
      <c r="AD138" s="446">
        <f>AD139+AD144+AD152+AD161</f>
        <v>0</v>
      </c>
      <c r="AE138" s="530" t="e">
        <f aca="true" t="shared" si="92" ref="AE138:AE172">AD138/AC138*100</f>
        <v>#DIV/0!</v>
      </c>
      <c r="AF138" s="446">
        <f>AF139+AF144+AF152+AF161</f>
        <v>0</v>
      </c>
      <c r="AG138" s="446">
        <f>AG139+AG144+AG152+AG161</f>
        <v>0</v>
      </c>
      <c r="AH138" s="530" t="e">
        <f aca="true" t="shared" si="93" ref="AH138:AH172">AG138/AF138*100</f>
        <v>#DIV/0!</v>
      </c>
      <c r="AI138" s="446">
        <f>AI139+AI144+AI152+AI161</f>
        <v>0</v>
      </c>
      <c r="AJ138" s="446">
        <f>AJ139+AJ144+AJ152+AJ161</f>
        <v>0</v>
      </c>
      <c r="AK138" s="530" t="e">
        <f aca="true" t="shared" si="94" ref="AK138:AK172">AJ138/AI138*100</f>
        <v>#DIV/0!</v>
      </c>
      <c r="AL138" s="447">
        <f>AL139+AL144+AL152+AL161</f>
        <v>0</v>
      </c>
      <c r="AM138" s="447">
        <f>AM139+AM144+AM152+AM161</f>
        <v>0</v>
      </c>
      <c r="AN138" s="530" t="e">
        <f aca="true" t="shared" si="95" ref="AN138:AN172">AM138/AL138*100</f>
        <v>#DIV/0!</v>
      </c>
      <c r="AO138" s="446">
        <f>AO139+AO144+AO152+AO161</f>
        <v>0</v>
      </c>
      <c r="AP138" s="446">
        <f>AP139+AP144+AP152+AP161</f>
        <v>0</v>
      </c>
      <c r="AQ138" s="530" t="e">
        <f aca="true" t="shared" si="96" ref="AQ138:AQ172">AP138/AO138*100</f>
        <v>#DIV/0!</v>
      </c>
      <c r="AR138" s="446">
        <f>AR139+AR144+AR152+AR161</f>
        <v>0</v>
      </c>
      <c r="AS138" s="446">
        <f>AS139+AS144+AS152+AS161</f>
        <v>0</v>
      </c>
      <c r="AT138" s="530" t="e">
        <f aca="true" t="shared" si="97" ref="AT138:AT172">AS138/AR138*100</f>
        <v>#DIV/0!</v>
      </c>
      <c r="AU138" s="531">
        <f>AU139+AU144+AU152+AU161</f>
        <v>7837.391330000013</v>
      </c>
      <c r="AV138" s="531">
        <f>AV139+AV144+AV152+AV161</f>
        <v>7837.391330000013</v>
      </c>
      <c r="AW138" s="531">
        <f>AW139+AW144+AW152+AW161</f>
        <v>6640.912330000021</v>
      </c>
      <c r="AX138" s="528">
        <f>AW138/AV138*100</f>
        <v>84.73370858208773</v>
      </c>
      <c r="BD138" s="405">
        <f t="shared" si="85"/>
        <v>7837.391329999984</v>
      </c>
      <c r="BE138" s="405">
        <f t="shared" si="70"/>
        <v>7837.391329999984</v>
      </c>
      <c r="BF138" s="405">
        <f t="shared" si="70"/>
        <v>6640.912329999992</v>
      </c>
      <c r="BG138" s="406">
        <f t="shared" si="86"/>
        <v>84.73370858208767</v>
      </c>
      <c r="BI138" s="509">
        <f aca="true" t="shared" si="98" ref="BI138:BI146">BE138-AV138</f>
        <v>-2.9103830456733704E-11</v>
      </c>
      <c r="BJ138" s="509">
        <f aca="true" t="shared" si="99" ref="BJ138:BK156">BF138-AW138</f>
        <v>-2.9103830456733704E-11</v>
      </c>
      <c r="BK138" s="509">
        <f t="shared" si="99"/>
        <v>0</v>
      </c>
    </row>
    <row r="139" spans="1:63" s="448" customFormat="1" ht="42" customHeight="1">
      <c r="A139" s="532" t="s">
        <v>431</v>
      </c>
      <c r="B139" s="533" t="s">
        <v>239</v>
      </c>
      <c r="C139" s="534"/>
      <c r="D139" s="534"/>
      <c r="E139" s="534"/>
      <c r="F139" s="535"/>
      <c r="G139" s="534">
        <f>G140+G142</f>
        <v>0</v>
      </c>
      <c r="H139" s="534">
        <f>H140+H142</f>
        <v>0</v>
      </c>
      <c r="I139" s="534">
        <f>I140+I142</f>
        <v>0</v>
      </c>
      <c r="J139" s="535" t="e">
        <f>I139/H139*100</f>
        <v>#DIV/0!</v>
      </c>
      <c r="K139" s="536">
        <f>K140+K142</f>
        <v>0</v>
      </c>
      <c r="L139" s="536">
        <f>L140+L142</f>
        <v>0</v>
      </c>
      <c r="M139" s="530" t="e">
        <f t="shared" si="87"/>
        <v>#DIV/0!</v>
      </c>
      <c r="N139" s="536">
        <f>N140+N142</f>
        <v>0</v>
      </c>
      <c r="O139" s="536">
        <f>O140+O142</f>
        <v>0</v>
      </c>
      <c r="P139" s="530" t="e">
        <f t="shared" si="88"/>
        <v>#DIV/0!</v>
      </c>
      <c r="Q139" s="536">
        <f>Q140+Q142</f>
        <v>0</v>
      </c>
      <c r="R139" s="536">
        <f>R140+R142</f>
        <v>0</v>
      </c>
      <c r="S139" s="530"/>
      <c r="T139" s="536">
        <f>T140</f>
        <v>0</v>
      </c>
      <c r="U139" s="536">
        <f>U140</f>
        <v>0</v>
      </c>
      <c r="V139" s="530" t="e">
        <f t="shared" si="89"/>
        <v>#DIV/0!</v>
      </c>
      <c r="W139" s="536">
        <f>W140</f>
        <v>0</v>
      </c>
      <c r="X139" s="536">
        <f>X140</f>
        <v>0</v>
      </c>
      <c r="Y139" s="530" t="e">
        <f t="shared" si="90"/>
        <v>#DIV/0!</v>
      </c>
      <c r="Z139" s="536">
        <f>Z140</f>
        <v>0</v>
      </c>
      <c r="AA139" s="536">
        <f>AA140</f>
        <v>0</v>
      </c>
      <c r="AB139" s="530" t="e">
        <f t="shared" si="91"/>
        <v>#DIV/0!</v>
      </c>
      <c r="AC139" s="536">
        <f>AC140</f>
        <v>0</v>
      </c>
      <c r="AD139" s="536">
        <f>AD140</f>
        <v>0</v>
      </c>
      <c r="AE139" s="530" t="e">
        <f t="shared" si="92"/>
        <v>#DIV/0!</v>
      </c>
      <c r="AF139" s="536">
        <f>AF140</f>
        <v>0</v>
      </c>
      <c r="AG139" s="536">
        <f>AG140</f>
        <v>0</v>
      </c>
      <c r="AH139" s="530" t="e">
        <f t="shared" si="93"/>
        <v>#DIV/0!</v>
      </c>
      <c r="AI139" s="536">
        <f>AI140</f>
        <v>0</v>
      </c>
      <c r="AJ139" s="536">
        <f>AJ140</f>
        <v>0</v>
      </c>
      <c r="AK139" s="530" t="e">
        <f t="shared" si="94"/>
        <v>#DIV/0!</v>
      </c>
      <c r="AL139" s="537">
        <f>AL140</f>
        <v>0</v>
      </c>
      <c r="AM139" s="537">
        <f>AM140</f>
        <v>0</v>
      </c>
      <c r="AN139" s="530" t="e">
        <f t="shared" si="95"/>
        <v>#DIV/0!</v>
      </c>
      <c r="AO139" s="536">
        <f>AO140</f>
        <v>0</v>
      </c>
      <c r="AP139" s="536">
        <f>AP140</f>
        <v>0</v>
      </c>
      <c r="AQ139" s="530" t="e">
        <f t="shared" si="96"/>
        <v>#DIV/0!</v>
      </c>
      <c r="AR139" s="536">
        <f>AR140</f>
        <v>0</v>
      </c>
      <c r="AS139" s="536">
        <f>AS140</f>
        <v>0</v>
      </c>
      <c r="AT139" s="530" t="e">
        <f t="shared" si="97"/>
        <v>#DIV/0!</v>
      </c>
      <c r="AU139" s="531">
        <f aca="true" t="shared" si="100" ref="AU139:AW152">C139+G139</f>
        <v>0</v>
      </c>
      <c r="AV139" s="531">
        <f t="shared" si="100"/>
        <v>0</v>
      </c>
      <c r="AW139" s="531">
        <f t="shared" si="100"/>
        <v>0</v>
      </c>
      <c r="AX139" s="528" t="e">
        <f aca="true" t="shared" si="101" ref="AX139:AX172">AW139/AV139*100</f>
        <v>#DIV/0!</v>
      </c>
      <c r="BD139" s="405">
        <f t="shared" si="85"/>
        <v>0</v>
      </c>
      <c r="BE139" s="405">
        <f t="shared" si="70"/>
        <v>0</v>
      </c>
      <c r="BF139" s="405">
        <f t="shared" si="70"/>
        <v>0</v>
      </c>
      <c r="BG139" s="406" t="e">
        <f t="shared" si="86"/>
        <v>#DIV/0!</v>
      </c>
      <c r="BI139" s="509">
        <f t="shared" si="98"/>
        <v>0</v>
      </c>
      <c r="BJ139" s="509">
        <f t="shared" si="99"/>
        <v>0</v>
      </c>
      <c r="BK139" s="509" t="e">
        <f t="shared" si="99"/>
        <v>#DIV/0!</v>
      </c>
    </row>
    <row r="140" spans="1:63" ht="60.75" customHeight="1">
      <c r="A140" s="538" t="s">
        <v>432</v>
      </c>
      <c r="B140" s="539" t="s">
        <v>241</v>
      </c>
      <c r="C140" s="540"/>
      <c r="D140" s="540"/>
      <c r="E140" s="540"/>
      <c r="F140" s="535"/>
      <c r="G140" s="540">
        <f>G141</f>
        <v>0</v>
      </c>
      <c r="H140" s="540">
        <f>H141</f>
        <v>0</v>
      </c>
      <c r="I140" s="540">
        <f>I141</f>
        <v>0</v>
      </c>
      <c r="J140" s="535" t="e">
        <f aca="true" t="shared" si="102" ref="J140:J173">I140/H140*100</f>
        <v>#DIV/0!</v>
      </c>
      <c r="K140" s="541">
        <f>K141</f>
        <v>0</v>
      </c>
      <c r="L140" s="541">
        <f>L141</f>
        <v>0</v>
      </c>
      <c r="M140" s="530" t="e">
        <f t="shared" si="87"/>
        <v>#DIV/0!</v>
      </c>
      <c r="N140" s="541">
        <f>N141</f>
        <v>0</v>
      </c>
      <c r="O140" s="541">
        <f>O141</f>
        <v>0</v>
      </c>
      <c r="P140" s="530" t="e">
        <f t="shared" si="88"/>
        <v>#DIV/0!</v>
      </c>
      <c r="Q140" s="541">
        <f>Q141</f>
        <v>0</v>
      </c>
      <c r="R140" s="541">
        <f>R141</f>
        <v>0</v>
      </c>
      <c r="S140" s="530"/>
      <c r="T140" s="541">
        <f>T141</f>
        <v>0</v>
      </c>
      <c r="U140" s="541">
        <f>U141</f>
        <v>0</v>
      </c>
      <c r="V140" s="530" t="e">
        <f t="shared" si="89"/>
        <v>#DIV/0!</v>
      </c>
      <c r="W140" s="541">
        <f>W141</f>
        <v>0</v>
      </c>
      <c r="X140" s="541">
        <f>X141</f>
        <v>0</v>
      </c>
      <c r="Y140" s="530" t="e">
        <f t="shared" si="90"/>
        <v>#DIV/0!</v>
      </c>
      <c r="Z140" s="541">
        <f>Z141</f>
        <v>0</v>
      </c>
      <c r="AA140" s="541">
        <f>AA141</f>
        <v>0</v>
      </c>
      <c r="AB140" s="530" t="e">
        <f t="shared" si="91"/>
        <v>#DIV/0!</v>
      </c>
      <c r="AC140" s="541">
        <f>AC141</f>
        <v>0</v>
      </c>
      <c r="AD140" s="541">
        <f>AD141</f>
        <v>0</v>
      </c>
      <c r="AE140" s="530" t="e">
        <f t="shared" si="92"/>
        <v>#DIV/0!</v>
      </c>
      <c r="AF140" s="541">
        <f>AF141</f>
        <v>0</v>
      </c>
      <c r="AG140" s="541">
        <f>AG141</f>
        <v>0</v>
      </c>
      <c r="AH140" s="530" t="e">
        <f t="shared" si="93"/>
        <v>#DIV/0!</v>
      </c>
      <c r="AI140" s="541">
        <f>AI141</f>
        <v>0</v>
      </c>
      <c r="AJ140" s="541">
        <f>AJ141</f>
        <v>0</v>
      </c>
      <c r="AK140" s="530" t="e">
        <f t="shared" si="94"/>
        <v>#DIV/0!</v>
      </c>
      <c r="AL140" s="542">
        <f>AL141</f>
        <v>0</v>
      </c>
      <c r="AM140" s="542">
        <f>AM141</f>
        <v>0</v>
      </c>
      <c r="AN140" s="530" t="e">
        <f t="shared" si="95"/>
        <v>#DIV/0!</v>
      </c>
      <c r="AO140" s="541">
        <f>AO141</f>
        <v>0</v>
      </c>
      <c r="AP140" s="541">
        <f>AP141</f>
        <v>0</v>
      </c>
      <c r="AQ140" s="530" t="e">
        <f t="shared" si="96"/>
        <v>#DIV/0!</v>
      </c>
      <c r="AR140" s="541">
        <f>AR141</f>
        <v>0</v>
      </c>
      <c r="AS140" s="541">
        <f>AS141</f>
        <v>0</v>
      </c>
      <c r="AT140" s="530" t="e">
        <f t="shared" si="97"/>
        <v>#DIV/0!</v>
      </c>
      <c r="AU140" s="403">
        <f t="shared" si="100"/>
        <v>0</v>
      </c>
      <c r="AV140" s="403">
        <f t="shared" si="100"/>
        <v>0</v>
      </c>
      <c r="AW140" s="403">
        <f t="shared" si="100"/>
        <v>0</v>
      </c>
      <c r="AX140" s="528" t="e">
        <f t="shared" si="101"/>
        <v>#DIV/0!</v>
      </c>
      <c r="BD140" s="405">
        <f t="shared" si="85"/>
        <v>0</v>
      </c>
      <c r="BE140" s="405">
        <f t="shared" si="70"/>
        <v>0</v>
      </c>
      <c r="BF140" s="405">
        <f t="shared" si="70"/>
        <v>0</v>
      </c>
      <c r="BG140" s="406" t="e">
        <f t="shared" si="86"/>
        <v>#DIV/0!</v>
      </c>
      <c r="BI140" s="509">
        <f t="shared" si="98"/>
        <v>0</v>
      </c>
      <c r="BJ140" s="509">
        <f t="shared" si="99"/>
        <v>0</v>
      </c>
      <c r="BK140" s="509" t="e">
        <f t="shared" si="99"/>
        <v>#DIV/0!</v>
      </c>
    </row>
    <row r="141" spans="1:63" ht="83.25" customHeight="1">
      <c r="A141" s="538" t="s">
        <v>433</v>
      </c>
      <c r="B141" s="543" t="s">
        <v>434</v>
      </c>
      <c r="C141" s="544"/>
      <c r="D141" s="540"/>
      <c r="E141" s="540"/>
      <c r="F141" s="535"/>
      <c r="G141" s="540">
        <f>K141+N141+Q141+T141+W141+Z141+AC141+AF141+AI141+AL141+AO141+AR141</f>
        <v>0</v>
      </c>
      <c r="H141" s="540">
        <f>L141+O141+R141+U141+X141+AA141+AD141+AG141+AJ141+AM141+AP141+AS141</f>
        <v>0</v>
      </c>
      <c r="I141" s="540">
        <f>L141+O141+R141+U141+X141+AA141+AD141+AG141+AJ141+AM141+AP141+AS141</f>
        <v>0</v>
      </c>
      <c r="J141" s="535" t="e">
        <f t="shared" si="102"/>
        <v>#DIV/0!</v>
      </c>
      <c r="K141" s="545"/>
      <c r="L141" s="545"/>
      <c r="M141" s="530" t="e">
        <f>L141/K141*100</f>
        <v>#DIV/0!</v>
      </c>
      <c r="N141" s="545"/>
      <c r="O141" s="545"/>
      <c r="P141" s="530" t="e">
        <f>O141/N141*100</f>
        <v>#DIV/0!</v>
      </c>
      <c r="Q141" s="545"/>
      <c r="R141" s="545"/>
      <c r="S141" s="530"/>
      <c r="T141" s="545"/>
      <c r="U141" s="545"/>
      <c r="V141" s="530" t="e">
        <f>U141/T141*100</f>
        <v>#DIV/0!</v>
      </c>
      <c r="W141" s="545"/>
      <c r="X141" s="545"/>
      <c r="Y141" s="530" t="e">
        <f>X141/W141*100</f>
        <v>#DIV/0!</v>
      </c>
      <c r="Z141" s="545"/>
      <c r="AA141" s="545"/>
      <c r="AB141" s="530" t="e">
        <f>AA141/Z141*100</f>
        <v>#DIV/0!</v>
      </c>
      <c r="AC141" s="545"/>
      <c r="AD141" s="545"/>
      <c r="AE141" s="530" t="e">
        <f>AD141/AC141*100</f>
        <v>#DIV/0!</v>
      </c>
      <c r="AF141" s="545"/>
      <c r="AG141" s="545"/>
      <c r="AH141" s="530" t="e">
        <f>AG141/AF141*100</f>
        <v>#DIV/0!</v>
      </c>
      <c r="AI141" s="545"/>
      <c r="AJ141" s="545"/>
      <c r="AK141" s="530" t="e">
        <f>AJ141/AI141*100</f>
        <v>#DIV/0!</v>
      </c>
      <c r="AL141" s="546"/>
      <c r="AM141" s="546"/>
      <c r="AN141" s="530" t="e">
        <f>AM141/AL141*100</f>
        <v>#DIV/0!</v>
      </c>
      <c r="AO141" s="545"/>
      <c r="AP141" s="545"/>
      <c r="AQ141" s="530" t="e">
        <f>AP141/AO141*100</f>
        <v>#DIV/0!</v>
      </c>
      <c r="AR141" s="545"/>
      <c r="AS141" s="545"/>
      <c r="AT141" s="530" t="e">
        <f>AS141/AR141*100</f>
        <v>#DIV/0!</v>
      </c>
      <c r="AU141" s="403">
        <f>C141+G141</f>
        <v>0</v>
      </c>
      <c r="AV141" s="403">
        <f>D141+H141</f>
        <v>0</v>
      </c>
      <c r="AW141" s="403">
        <f>E141+I141</f>
        <v>0</v>
      </c>
      <c r="AX141" s="528" t="e">
        <f>AW141/AV141*100</f>
        <v>#DIV/0!</v>
      </c>
      <c r="BD141" s="405">
        <f>BE141</f>
        <v>0</v>
      </c>
      <c r="BE141" s="405">
        <f>AR141+AO141+AL141+AI141+AF141+AC141+Z141+W141+T141+Q141+N141+K141</f>
        <v>0</v>
      </c>
      <c r="BF141" s="405">
        <f>AS141+AP141+AM141+AJ141+AG141+AD141+AA141+X141+U141+R141+O141+L141</f>
        <v>0</v>
      </c>
      <c r="BG141" s="406" t="e">
        <f>BF141/BE141*100</f>
        <v>#DIV/0!</v>
      </c>
      <c r="BI141" s="509">
        <f t="shared" si="98"/>
        <v>0</v>
      </c>
      <c r="BJ141" s="509">
        <f>BF141-AW141</f>
        <v>0</v>
      </c>
      <c r="BK141" s="509" t="e">
        <f>BG141-AX141</f>
        <v>#DIV/0!</v>
      </c>
    </row>
    <row r="142" spans="1:63" ht="72" customHeight="1">
      <c r="A142" s="538" t="s">
        <v>435</v>
      </c>
      <c r="B142" s="539" t="s">
        <v>436</v>
      </c>
      <c r="C142" s="540"/>
      <c r="D142" s="540"/>
      <c r="E142" s="540"/>
      <c r="F142" s="535"/>
      <c r="G142" s="540">
        <f>G143</f>
        <v>0</v>
      </c>
      <c r="H142" s="540">
        <f>H143</f>
        <v>0</v>
      </c>
      <c r="I142" s="540">
        <f>I143</f>
        <v>0</v>
      </c>
      <c r="J142" s="535" t="e">
        <f t="shared" si="102"/>
        <v>#DIV/0!</v>
      </c>
      <c r="K142" s="541">
        <f>K143</f>
        <v>0</v>
      </c>
      <c r="L142" s="541">
        <f>L143</f>
        <v>0</v>
      </c>
      <c r="M142" s="530" t="e">
        <f t="shared" si="87"/>
        <v>#DIV/0!</v>
      </c>
      <c r="N142" s="541">
        <f>N143</f>
        <v>0</v>
      </c>
      <c r="O142" s="541">
        <f>O143</f>
        <v>0</v>
      </c>
      <c r="P142" s="530" t="e">
        <f t="shared" si="88"/>
        <v>#DIV/0!</v>
      </c>
      <c r="Q142" s="541">
        <f>Q143</f>
        <v>0</v>
      </c>
      <c r="R142" s="541">
        <f>R143</f>
        <v>0</v>
      </c>
      <c r="S142" s="530"/>
      <c r="T142" s="541">
        <f>T143</f>
        <v>0</v>
      </c>
      <c r="U142" s="541">
        <f>U143</f>
        <v>0</v>
      </c>
      <c r="V142" s="530" t="e">
        <f t="shared" si="89"/>
        <v>#DIV/0!</v>
      </c>
      <c r="W142" s="541">
        <f>W143</f>
        <v>0</v>
      </c>
      <c r="X142" s="541">
        <f>X143</f>
        <v>0</v>
      </c>
      <c r="Y142" s="530" t="e">
        <f t="shared" si="90"/>
        <v>#DIV/0!</v>
      </c>
      <c r="Z142" s="541">
        <f>Z143</f>
        <v>0</v>
      </c>
      <c r="AA142" s="541">
        <f>AA143</f>
        <v>0</v>
      </c>
      <c r="AB142" s="530" t="e">
        <f t="shared" si="91"/>
        <v>#DIV/0!</v>
      </c>
      <c r="AC142" s="541">
        <f>AC143</f>
        <v>0</v>
      </c>
      <c r="AD142" s="541">
        <f>AD143</f>
        <v>0</v>
      </c>
      <c r="AE142" s="530" t="e">
        <f t="shared" si="92"/>
        <v>#DIV/0!</v>
      </c>
      <c r="AF142" s="541">
        <f>AF143</f>
        <v>0</v>
      </c>
      <c r="AG142" s="541">
        <f>AG143</f>
        <v>0</v>
      </c>
      <c r="AH142" s="530" t="e">
        <f t="shared" si="93"/>
        <v>#DIV/0!</v>
      </c>
      <c r="AI142" s="541">
        <f>AI143</f>
        <v>0</v>
      </c>
      <c r="AJ142" s="541">
        <f>AJ143</f>
        <v>0</v>
      </c>
      <c r="AK142" s="530" t="e">
        <f t="shared" si="94"/>
        <v>#DIV/0!</v>
      </c>
      <c r="AL142" s="542">
        <f>AL143</f>
        <v>0</v>
      </c>
      <c r="AM142" s="542">
        <f>AM143</f>
        <v>0</v>
      </c>
      <c r="AN142" s="530" t="e">
        <f t="shared" si="95"/>
        <v>#DIV/0!</v>
      </c>
      <c r="AO142" s="541">
        <f>AO143</f>
        <v>0</v>
      </c>
      <c r="AP142" s="541">
        <f>AP143</f>
        <v>0</v>
      </c>
      <c r="AQ142" s="530" t="e">
        <f t="shared" si="96"/>
        <v>#DIV/0!</v>
      </c>
      <c r="AR142" s="541">
        <f>AR143</f>
        <v>0</v>
      </c>
      <c r="AS142" s="541">
        <f>AS143</f>
        <v>0</v>
      </c>
      <c r="AT142" s="530" t="e">
        <f t="shared" si="97"/>
        <v>#DIV/0!</v>
      </c>
      <c r="AU142" s="403">
        <f t="shared" si="100"/>
        <v>0</v>
      </c>
      <c r="AV142" s="403">
        <f t="shared" si="100"/>
        <v>0</v>
      </c>
      <c r="AW142" s="403">
        <f t="shared" si="100"/>
        <v>0</v>
      </c>
      <c r="AX142" s="528" t="e">
        <f t="shared" si="101"/>
        <v>#DIV/0!</v>
      </c>
      <c r="BD142" s="405">
        <f t="shared" si="85"/>
        <v>0</v>
      </c>
      <c r="BE142" s="405">
        <f t="shared" si="70"/>
        <v>0</v>
      </c>
      <c r="BF142" s="405">
        <f t="shared" si="70"/>
        <v>0</v>
      </c>
      <c r="BG142" s="406" t="e">
        <f t="shared" si="86"/>
        <v>#DIV/0!</v>
      </c>
      <c r="BI142" s="509">
        <f t="shared" si="98"/>
        <v>0</v>
      </c>
      <c r="BJ142" s="509">
        <f t="shared" si="99"/>
        <v>0</v>
      </c>
      <c r="BK142" s="509" t="e">
        <f t="shared" si="99"/>
        <v>#DIV/0!</v>
      </c>
    </row>
    <row r="143" spans="1:63" ht="84.75" customHeight="1">
      <c r="A143" s="538" t="s">
        <v>437</v>
      </c>
      <c r="B143" s="543" t="s">
        <v>438</v>
      </c>
      <c r="C143" s="166"/>
      <c r="D143" s="540"/>
      <c r="E143" s="540"/>
      <c r="F143" s="535"/>
      <c r="G143" s="540">
        <f>K143+N143+Q143+T143+W143+Z143+AC143+AF143+AI143+AL143+AO143+AR143</f>
        <v>0</v>
      </c>
      <c r="H143" s="540">
        <f>L143+O143+R143+U143+X143+AA143+AD143+AG143+AJ143+AM143+AP143+AS143</f>
        <v>0</v>
      </c>
      <c r="I143" s="540">
        <f>L143+O143+R143+U143+X143+AA143+AD143+AG143+AJ143+AM143+AP143+AS143</f>
        <v>0</v>
      </c>
      <c r="J143" s="535" t="e">
        <f t="shared" si="102"/>
        <v>#DIV/0!</v>
      </c>
      <c r="K143" s="545"/>
      <c r="L143" s="545"/>
      <c r="M143" s="530" t="e">
        <f t="shared" si="87"/>
        <v>#DIV/0!</v>
      </c>
      <c r="N143" s="545"/>
      <c r="O143" s="545"/>
      <c r="P143" s="530" t="e">
        <f t="shared" si="88"/>
        <v>#DIV/0!</v>
      </c>
      <c r="Q143" s="545"/>
      <c r="R143" s="545"/>
      <c r="S143" s="530"/>
      <c r="T143" s="545"/>
      <c r="U143" s="545"/>
      <c r="V143" s="530" t="e">
        <f t="shared" si="89"/>
        <v>#DIV/0!</v>
      </c>
      <c r="W143" s="545"/>
      <c r="X143" s="545"/>
      <c r="Y143" s="530" t="e">
        <f t="shared" si="90"/>
        <v>#DIV/0!</v>
      </c>
      <c r="Z143" s="545"/>
      <c r="AA143" s="545"/>
      <c r="AB143" s="530" t="e">
        <f t="shared" si="91"/>
        <v>#DIV/0!</v>
      </c>
      <c r="AC143" s="545"/>
      <c r="AD143" s="545"/>
      <c r="AE143" s="530" t="e">
        <f t="shared" si="92"/>
        <v>#DIV/0!</v>
      </c>
      <c r="AF143" s="545"/>
      <c r="AG143" s="545"/>
      <c r="AH143" s="530" t="e">
        <f t="shared" si="93"/>
        <v>#DIV/0!</v>
      </c>
      <c r="AI143" s="545"/>
      <c r="AJ143" s="545"/>
      <c r="AK143" s="530" t="e">
        <f t="shared" si="94"/>
        <v>#DIV/0!</v>
      </c>
      <c r="AL143" s="546"/>
      <c r="AM143" s="546"/>
      <c r="AN143" s="530" t="e">
        <f t="shared" si="95"/>
        <v>#DIV/0!</v>
      </c>
      <c r="AO143" s="545"/>
      <c r="AP143" s="545"/>
      <c r="AQ143" s="530" t="e">
        <f t="shared" si="96"/>
        <v>#DIV/0!</v>
      </c>
      <c r="AR143" s="545"/>
      <c r="AS143" s="545"/>
      <c r="AT143" s="530" t="e">
        <f t="shared" si="97"/>
        <v>#DIV/0!</v>
      </c>
      <c r="AU143" s="403">
        <f t="shared" si="100"/>
        <v>0</v>
      </c>
      <c r="AV143" s="403">
        <f t="shared" si="100"/>
        <v>0</v>
      </c>
      <c r="AW143" s="403">
        <f t="shared" si="100"/>
        <v>0</v>
      </c>
      <c r="AX143" s="528" t="e">
        <f t="shared" si="101"/>
        <v>#DIV/0!</v>
      </c>
      <c r="BD143" s="405">
        <f t="shared" si="85"/>
        <v>0</v>
      </c>
      <c r="BE143" s="405">
        <f t="shared" si="70"/>
        <v>0</v>
      </c>
      <c r="BF143" s="405">
        <f t="shared" si="70"/>
        <v>0</v>
      </c>
      <c r="BG143" s="406" t="e">
        <f t="shared" si="86"/>
        <v>#DIV/0!</v>
      </c>
      <c r="BI143" s="509">
        <f t="shared" si="98"/>
        <v>0</v>
      </c>
      <c r="BJ143" s="509">
        <f t="shared" si="99"/>
        <v>0</v>
      </c>
      <c r="BK143" s="509" t="e">
        <f t="shared" si="99"/>
        <v>#DIV/0!</v>
      </c>
    </row>
    <row r="144" spans="1:63" s="448" customFormat="1" ht="63.75" customHeight="1">
      <c r="A144" s="532" t="s">
        <v>439</v>
      </c>
      <c r="B144" s="533" t="s">
        <v>186</v>
      </c>
      <c r="C144" s="547">
        <f>C145</f>
        <v>0</v>
      </c>
      <c r="D144" s="547">
        <f>D145</f>
        <v>0</v>
      </c>
      <c r="E144" s="547">
        <f>E145</f>
        <v>0</v>
      </c>
      <c r="F144" s="535" t="e">
        <f aca="true" t="shared" si="103" ref="F144:F165">E144/D144*100</f>
        <v>#DIV/0!</v>
      </c>
      <c r="G144" s="534">
        <f>G145</f>
        <v>0</v>
      </c>
      <c r="H144" s="534">
        <f>H145</f>
        <v>0</v>
      </c>
      <c r="I144" s="534">
        <f>I145</f>
        <v>0</v>
      </c>
      <c r="J144" s="535" t="e">
        <f t="shared" si="102"/>
        <v>#DIV/0!</v>
      </c>
      <c r="K144" s="536">
        <f>K145</f>
        <v>0</v>
      </c>
      <c r="L144" s="536">
        <f>L145</f>
        <v>0</v>
      </c>
      <c r="M144" s="530" t="e">
        <f t="shared" si="87"/>
        <v>#DIV/0!</v>
      </c>
      <c r="N144" s="536">
        <f>N145</f>
        <v>0</v>
      </c>
      <c r="O144" s="536">
        <f>O145</f>
        <v>0</v>
      </c>
      <c r="P144" s="530" t="e">
        <f t="shared" si="88"/>
        <v>#DIV/0!</v>
      </c>
      <c r="Q144" s="536">
        <f>Q145</f>
        <v>0</v>
      </c>
      <c r="R144" s="536">
        <f>R145</f>
        <v>0</v>
      </c>
      <c r="S144" s="530"/>
      <c r="T144" s="536">
        <f>T145</f>
        <v>0</v>
      </c>
      <c r="U144" s="536">
        <f>U145</f>
        <v>0</v>
      </c>
      <c r="V144" s="530" t="e">
        <f t="shared" si="89"/>
        <v>#DIV/0!</v>
      </c>
      <c r="W144" s="536">
        <f>W145+W148</f>
        <v>0</v>
      </c>
      <c r="X144" s="536">
        <f>X145+X148</f>
        <v>0</v>
      </c>
      <c r="Y144" s="530" t="e">
        <f t="shared" si="90"/>
        <v>#DIV/0!</v>
      </c>
      <c r="Z144" s="536">
        <f>Z145+Z148</f>
        <v>0</v>
      </c>
      <c r="AA144" s="536">
        <f>AA145+AA148</f>
        <v>0</v>
      </c>
      <c r="AB144" s="530" t="e">
        <f t="shared" si="91"/>
        <v>#DIV/0!</v>
      </c>
      <c r="AC144" s="536">
        <f>AC145+AC148</f>
        <v>0</v>
      </c>
      <c r="AD144" s="536">
        <f>AD145+AD148</f>
        <v>0</v>
      </c>
      <c r="AE144" s="530" t="e">
        <f t="shared" si="92"/>
        <v>#DIV/0!</v>
      </c>
      <c r="AF144" s="536">
        <f>AF145+AF148</f>
        <v>0</v>
      </c>
      <c r="AG144" s="536">
        <f>AG145+AG148</f>
        <v>0</v>
      </c>
      <c r="AH144" s="530" t="e">
        <f t="shared" si="93"/>
        <v>#DIV/0!</v>
      </c>
      <c r="AI144" s="536">
        <f>AI145+AI148</f>
        <v>0</v>
      </c>
      <c r="AJ144" s="536">
        <f>AJ145+AJ148</f>
        <v>0</v>
      </c>
      <c r="AK144" s="530" t="e">
        <f t="shared" si="94"/>
        <v>#DIV/0!</v>
      </c>
      <c r="AL144" s="537">
        <f>AL145+AL148</f>
        <v>0</v>
      </c>
      <c r="AM144" s="537">
        <f>AM145+AM148</f>
        <v>0</v>
      </c>
      <c r="AN144" s="530" t="e">
        <f t="shared" si="95"/>
        <v>#DIV/0!</v>
      </c>
      <c r="AO144" s="536">
        <f>AO145+AO148</f>
        <v>0</v>
      </c>
      <c r="AP144" s="536">
        <f>AP145+AP148</f>
        <v>0</v>
      </c>
      <c r="AQ144" s="530" t="e">
        <f t="shared" si="96"/>
        <v>#DIV/0!</v>
      </c>
      <c r="AR144" s="536">
        <f>AR145+AR148</f>
        <v>0</v>
      </c>
      <c r="AS144" s="536">
        <f>AS145+AS148</f>
        <v>0</v>
      </c>
      <c r="AT144" s="530" t="e">
        <f t="shared" si="97"/>
        <v>#DIV/0!</v>
      </c>
      <c r="AU144" s="403">
        <f t="shared" si="100"/>
        <v>0</v>
      </c>
      <c r="AV144" s="403">
        <f t="shared" si="100"/>
        <v>0</v>
      </c>
      <c r="AW144" s="403">
        <f t="shared" si="100"/>
        <v>0</v>
      </c>
      <c r="AX144" s="528" t="e">
        <f t="shared" si="101"/>
        <v>#DIV/0!</v>
      </c>
      <c r="BD144" s="405">
        <f t="shared" si="85"/>
        <v>0</v>
      </c>
      <c r="BE144" s="405">
        <f t="shared" si="70"/>
        <v>0</v>
      </c>
      <c r="BF144" s="405">
        <f t="shared" si="70"/>
        <v>0</v>
      </c>
      <c r="BG144" s="406" t="e">
        <f t="shared" si="86"/>
        <v>#DIV/0!</v>
      </c>
      <c r="BI144" s="509">
        <f t="shared" si="98"/>
        <v>0</v>
      </c>
      <c r="BJ144" s="509">
        <f t="shared" si="99"/>
        <v>0</v>
      </c>
      <c r="BK144" s="509" t="e">
        <f t="shared" si="99"/>
        <v>#DIV/0!</v>
      </c>
    </row>
    <row r="145" spans="1:63" ht="84" customHeight="1">
      <c r="A145" s="548" t="s">
        <v>440</v>
      </c>
      <c r="B145" s="549" t="s">
        <v>247</v>
      </c>
      <c r="C145" s="550">
        <f>C146+C149</f>
        <v>0</v>
      </c>
      <c r="D145" s="550">
        <f>D146+D149</f>
        <v>0</v>
      </c>
      <c r="E145" s="550">
        <f>E146+E149</f>
        <v>0</v>
      </c>
      <c r="F145" s="535" t="e">
        <f t="shared" si="103"/>
        <v>#DIV/0!</v>
      </c>
      <c r="G145" s="540">
        <f>G146+G149</f>
        <v>0</v>
      </c>
      <c r="H145" s="540">
        <f>H146+H149</f>
        <v>0</v>
      </c>
      <c r="I145" s="540">
        <f>I146+I149</f>
        <v>0</v>
      </c>
      <c r="J145" s="535" t="e">
        <f t="shared" si="102"/>
        <v>#DIV/0!</v>
      </c>
      <c r="K145" s="541">
        <f>K146+K149</f>
        <v>0</v>
      </c>
      <c r="L145" s="541">
        <f>L146+L149</f>
        <v>0</v>
      </c>
      <c r="M145" s="530" t="e">
        <f t="shared" si="87"/>
        <v>#DIV/0!</v>
      </c>
      <c r="N145" s="541">
        <f>N146+N149</f>
        <v>0</v>
      </c>
      <c r="O145" s="541">
        <f>O146+O149</f>
        <v>0</v>
      </c>
      <c r="P145" s="530" t="e">
        <f t="shared" si="88"/>
        <v>#DIV/0!</v>
      </c>
      <c r="Q145" s="541">
        <f>Q146+Q149</f>
        <v>0</v>
      </c>
      <c r="R145" s="541">
        <f>R146+R149</f>
        <v>0</v>
      </c>
      <c r="S145" s="530"/>
      <c r="T145" s="541">
        <f>T146+T149</f>
        <v>0</v>
      </c>
      <c r="U145" s="541">
        <f>U146+U149</f>
        <v>0</v>
      </c>
      <c r="V145" s="530" t="e">
        <f t="shared" si="89"/>
        <v>#DIV/0!</v>
      </c>
      <c r="W145" s="541"/>
      <c r="X145" s="541"/>
      <c r="Y145" s="530" t="e">
        <f t="shared" si="90"/>
        <v>#DIV/0!</v>
      </c>
      <c r="Z145" s="541"/>
      <c r="AA145" s="541"/>
      <c r="AB145" s="530" t="e">
        <f t="shared" si="91"/>
        <v>#DIV/0!</v>
      </c>
      <c r="AC145" s="541"/>
      <c r="AD145" s="541"/>
      <c r="AE145" s="530" t="e">
        <f t="shared" si="92"/>
        <v>#DIV/0!</v>
      </c>
      <c r="AF145" s="541"/>
      <c r="AG145" s="541"/>
      <c r="AH145" s="530" t="e">
        <f t="shared" si="93"/>
        <v>#DIV/0!</v>
      </c>
      <c r="AI145" s="541"/>
      <c r="AJ145" s="541"/>
      <c r="AK145" s="530" t="e">
        <f t="shared" si="94"/>
        <v>#DIV/0!</v>
      </c>
      <c r="AL145" s="542"/>
      <c r="AM145" s="542"/>
      <c r="AN145" s="530" t="e">
        <f t="shared" si="95"/>
        <v>#DIV/0!</v>
      </c>
      <c r="AO145" s="541"/>
      <c r="AP145" s="541"/>
      <c r="AQ145" s="530" t="e">
        <f t="shared" si="96"/>
        <v>#DIV/0!</v>
      </c>
      <c r="AR145" s="541"/>
      <c r="AS145" s="541"/>
      <c r="AT145" s="530" t="e">
        <f t="shared" si="97"/>
        <v>#DIV/0!</v>
      </c>
      <c r="AU145" s="403">
        <f t="shared" si="100"/>
        <v>0</v>
      </c>
      <c r="AV145" s="403">
        <f t="shared" si="100"/>
        <v>0</v>
      </c>
      <c r="AW145" s="403">
        <f t="shared" si="100"/>
        <v>0</v>
      </c>
      <c r="AX145" s="528" t="e">
        <f t="shared" si="101"/>
        <v>#DIV/0!</v>
      </c>
      <c r="BD145" s="405">
        <f t="shared" si="85"/>
        <v>0</v>
      </c>
      <c r="BE145" s="405">
        <f t="shared" si="70"/>
        <v>0</v>
      </c>
      <c r="BF145" s="405">
        <f t="shared" si="70"/>
        <v>0</v>
      </c>
      <c r="BG145" s="406" t="e">
        <f t="shared" si="86"/>
        <v>#DIV/0!</v>
      </c>
      <c r="BI145" s="509">
        <f t="shared" si="98"/>
        <v>0</v>
      </c>
      <c r="BJ145" s="509">
        <f t="shared" si="99"/>
        <v>0</v>
      </c>
      <c r="BK145" s="509" t="e">
        <f t="shared" si="99"/>
        <v>#DIV/0!</v>
      </c>
    </row>
    <row r="146" spans="1:63" ht="84" customHeight="1">
      <c r="A146" s="548" t="s">
        <v>441</v>
      </c>
      <c r="B146" s="549" t="s">
        <v>249</v>
      </c>
      <c r="C146" s="550">
        <f>C147</f>
        <v>0</v>
      </c>
      <c r="D146" s="550">
        <f>D147</f>
        <v>0</v>
      </c>
      <c r="E146" s="550">
        <f>E147</f>
        <v>0</v>
      </c>
      <c r="F146" s="535" t="e">
        <f t="shared" si="103"/>
        <v>#DIV/0!</v>
      </c>
      <c r="G146" s="540">
        <f>G148+G147</f>
        <v>0</v>
      </c>
      <c r="H146" s="540">
        <f>H148+H147</f>
        <v>0</v>
      </c>
      <c r="I146" s="540">
        <f>I148+I147</f>
        <v>0</v>
      </c>
      <c r="J146" s="535" t="e">
        <f t="shared" si="102"/>
        <v>#DIV/0!</v>
      </c>
      <c r="K146" s="541">
        <f>K148</f>
        <v>0</v>
      </c>
      <c r="L146" s="541">
        <f>L148</f>
        <v>0</v>
      </c>
      <c r="M146" s="530" t="e">
        <f t="shared" si="87"/>
        <v>#DIV/0!</v>
      </c>
      <c r="N146" s="541">
        <f>N148</f>
        <v>0</v>
      </c>
      <c r="O146" s="541">
        <f>O148</f>
        <v>0</v>
      </c>
      <c r="P146" s="530" t="e">
        <f t="shared" si="88"/>
        <v>#DIV/0!</v>
      </c>
      <c r="Q146" s="541">
        <f>Q148</f>
        <v>0</v>
      </c>
      <c r="R146" s="541">
        <f>R148</f>
        <v>0</v>
      </c>
      <c r="S146" s="530"/>
      <c r="T146" s="541">
        <f>T148</f>
        <v>0</v>
      </c>
      <c r="U146" s="541">
        <f>U148</f>
        <v>0</v>
      </c>
      <c r="V146" s="530"/>
      <c r="W146" s="541">
        <f>W148</f>
        <v>0</v>
      </c>
      <c r="X146" s="541">
        <f>X148</f>
        <v>0</v>
      </c>
      <c r="Y146" s="530"/>
      <c r="Z146" s="541">
        <f>Z148</f>
        <v>0</v>
      </c>
      <c r="AA146" s="541">
        <f>AA148</f>
        <v>0</v>
      </c>
      <c r="AB146" s="530"/>
      <c r="AC146" s="541">
        <f>AC148</f>
        <v>0</v>
      </c>
      <c r="AD146" s="541">
        <f>AD148</f>
        <v>0</v>
      </c>
      <c r="AE146" s="530"/>
      <c r="AF146" s="541">
        <f>AF148</f>
        <v>0</v>
      </c>
      <c r="AG146" s="541">
        <f>AG148</f>
        <v>0</v>
      </c>
      <c r="AH146" s="530"/>
      <c r="AI146" s="541">
        <f>AI148</f>
        <v>0</v>
      </c>
      <c r="AJ146" s="541">
        <f>AJ148</f>
        <v>0</v>
      </c>
      <c r="AK146" s="530"/>
      <c r="AL146" s="542">
        <f>AL148</f>
        <v>0</v>
      </c>
      <c r="AM146" s="542">
        <f>AM148</f>
        <v>0</v>
      </c>
      <c r="AN146" s="530" t="e">
        <f t="shared" si="95"/>
        <v>#DIV/0!</v>
      </c>
      <c r="AO146" s="541">
        <f>AO148</f>
        <v>0</v>
      </c>
      <c r="AP146" s="541">
        <f>AP148</f>
        <v>0</v>
      </c>
      <c r="AQ146" s="530" t="e">
        <f t="shared" si="96"/>
        <v>#DIV/0!</v>
      </c>
      <c r="AR146" s="541">
        <f>AR148</f>
        <v>0</v>
      </c>
      <c r="AS146" s="541">
        <f>AS148</f>
        <v>0</v>
      </c>
      <c r="AT146" s="530" t="e">
        <f t="shared" si="97"/>
        <v>#DIV/0!</v>
      </c>
      <c r="AU146" s="403">
        <f t="shared" si="100"/>
        <v>0</v>
      </c>
      <c r="AV146" s="403">
        <f t="shared" si="100"/>
        <v>0</v>
      </c>
      <c r="AW146" s="403">
        <f t="shared" si="100"/>
        <v>0</v>
      </c>
      <c r="AX146" s="528" t="e">
        <f t="shared" si="101"/>
        <v>#DIV/0!</v>
      </c>
      <c r="BD146" s="405">
        <f t="shared" si="85"/>
        <v>0</v>
      </c>
      <c r="BE146" s="405">
        <f t="shared" si="70"/>
        <v>0</v>
      </c>
      <c r="BF146" s="405">
        <f t="shared" si="70"/>
        <v>0</v>
      </c>
      <c r="BG146" s="406" t="e">
        <f t="shared" si="86"/>
        <v>#DIV/0!</v>
      </c>
      <c r="BI146" s="509">
        <f t="shared" si="98"/>
        <v>0</v>
      </c>
      <c r="BJ146" s="509">
        <f t="shared" si="99"/>
        <v>0</v>
      </c>
      <c r="BK146" s="509" t="e">
        <f t="shared" si="99"/>
        <v>#DIV/0!</v>
      </c>
    </row>
    <row r="147" spans="1:63" ht="78" customHeight="1">
      <c r="A147" s="548" t="s">
        <v>442</v>
      </c>
      <c r="B147" s="543" t="s">
        <v>336</v>
      </c>
      <c r="C147" s="540"/>
      <c r="D147" s="540"/>
      <c r="E147" s="540"/>
      <c r="F147" s="535" t="e">
        <f>E147/D147*100</f>
        <v>#DIV/0!</v>
      </c>
      <c r="G147" s="540">
        <f>K147+N147+Q147+T147+W147+Z147+AC147+AF147+AI147+AL147+AO147+AR147</f>
        <v>0</v>
      </c>
      <c r="H147" s="540">
        <f>L147+O147+R147+U147+X147+AA147+AD147+AG147+AJ147+AM147+AP147+AS147</f>
        <v>0</v>
      </c>
      <c r="I147" s="540">
        <f>L147+O147+R147+U147+X147+AA147+AD147+AG147+AJ147+AM147+AP147+AS147</f>
        <v>0</v>
      </c>
      <c r="J147" s="535" t="e">
        <f t="shared" si="102"/>
        <v>#DIV/0!</v>
      </c>
      <c r="K147" s="541"/>
      <c r="L147" s="536"/>
      <c r="M147" s="551" t="e">
        <f>L147/K147*100</f>
        <v>#DIV/0!</v>
      </c>
      <c r="N147" s="541"/>
      <c r="O147" s="541"/>
      <c r="P147" s="551" t="e">
        <f>O147/N147*100</f>
        <v>#DIV/0!</v>
      </c>
      <c r="Q147" s="541"/>
      <c r="R147" s="536"/>
      <c r="S147" s="551"/>
      <c r="T147" s="541"/>
      <c r="U147" s="536"/>
      <c r="V147" s="551" t="e">
        <f>U147/T147*100</f>
        <v>#DIV/0!</v>
      </c>
      <c r="W147" s="541"/>
      <c r="X147" s="536"/>
      <c r="Y147" s="551" t="e">
        <f>X147/W147*100</f>
        <v>#DIV/0!</v>
      </c>
      <c r="Z147" s="541"/>
      <c r="AA147" s="536"/>
      <c r="AB147" s="551" t="e">
        <f>AA147/Z147*100</f>
        <v>#DIV/0!</v>
      </c>
      <c r="AC147" s="541"/>
      <c r="AD147" s="536"/>
      <c r="AE147" s="551" t="e">
        <f>AD147/AC147*100</f>
        <v>#DIV/0!</v>
      </c>
      <c r="AF147" s="541"/>
      <c r="AG147" s="536"/>
      <c r="AH147" s="551" t="e">
        <f>AG147/AF147*100</f>
        <v>#DIV/0!</v>
      </c>
      <c r="AI147" s="541"/>
      <c r="AJ147" s="536"/>
      <c r="AK147" s="551" t="e">
        <f>AJ147/AI147*100</f>
        <v>#DIV/0!</v>
      </c>
      <c r="AL147" s="542"/>
      <c r="AM147" s="537"/>
      <c r="AN147" s="551" t="e">
        <f>AM147/AL147*100</f>
        <v>#DIV/0!</v>
      </c>
      <c r="AO147" s="541"/>
      <c r="AP147" s="536"/>
      <c r="AQ147" s="551" t="e">
        <f>AP147/AO147*100</f>
        <v>#DIV/0!</v>
      </c>
      <c r="AR147" s="541"/>
      <c r="AS147" s="536"/>
      <c r="AT147" s="551" t="e">
        <f>AS147/AR147*100</f>
        <v>#DIV/0!</v>
      </c>
      <c r="AU147" s="403">
        <f t="shared" si="100"/>
        <v>0</v>
      </c>
      <c r="AV147" s="403">
        <f t="shared" si="100"/>
        <v>0</v>
      </c>
      <c r="AW147" s="403">
        <f t="shared" si="100"/>
        <v>0</v>
      </c>
      <c r="AX147" s="528" t="e">
        <f>AW147/AV147*100</f>
        <v>#DIV/0!</v>
      </c>
      <c r="BD147" s="405"/>
      <c r="BE147" s="405"/>
      <c r="BF147" s="405"/>
      <c r="BG147" s="406"/>
      <c r="BI147" s="509"/>
      <c r="BJ147" s="509"/>
      <c r="BK147" s="509"/>
    </row>
    <row r="148" spans="1:63" ht="99.75" customHeight="1">
      <c r="A148" s="548" t="s">
        <v>443</v>
      </c>
      <c r="B148" s="543" t="s">
        <v>444</v>
      </c>
      <c r="C148" s="166"/>
      <c r="D148" s="540"/>
      <c r="E148" s="540"/>
      <c r="F148" s="535" t="e">
        <f>E148/D148*100</f>
        <v>#DIV/0!</v>
      </c>
      <c r="G148" s="540">
        <f>K148+N148+Q148+T148+W148+Z148+AC148+AF148+AI148+AL148+AO148+AR148</f>
        <v>0</v>
      </c>
      <c r="H148" s="540">
        <f>L148+O148+R148+U148+X148+AA148+AD148+AG148+AJ148+AM148+AP148+AS148</f>
        <v>0</v>
      </c>
      <c r="I148" s="540">
        <f>L148+O148+R148+U148+X148+AA148+AD148+AG148+AJ148+AM148+AP148+AS148</f>
        <v>0</v>
      </c>
      <c r="J148" s="535" t="e">
        <f t="shared" si="102"/>
        <v>#DIV/0!</v>
      </c>
      <c r="K148" s="545"/>
      <c r="L148" s="552"/>
      <c r="M148" s="530" t="e">
        <f>L148/K148*100</f>
        <v>#DIV/0!</v>
      </c>
      <c r="N148" s="545"/>
      <c r="O148" s="545"/>
      <c r="P148" s="530" t="e">
        <f>O148/N148*100</f>
        <v>#DIV/0!</v>
      </c>
      <c r="Q148" s="545"/>
      <c r="R148" s="552"/>
      <c r="S148" s="530"/>
      <c r="T148" s="541"/>
      <c r="U148" s="536"/>
      <c r="V148" s="551" t="e">
        <f>U148/T148*100</f>
        <v>#DIV/0!</v>
      </c>
      <c r="W148" s="541"/>
      <c r="X148" s="536"/>
      <c r="Y148" s="551" t="e">
        <f>X148/W148*100</f>
        <v>#DIV/0!</v>
      </c>
      <c r="Z148" s="541"/>
      <c r="AA148" s="536"/>
      <c r="AB148" s="551" t="e">
        <f>AA148/Z148*100</f>
        <v>#DIV/0!</v>
      </c>
      <c r="AC148" s="541"/>
      <c r="AD148" s="536"/>
      <c r="AE148" s="551" t="e">
        <f>AD148/AC148*100</f>
        <v>#DIV/0!</v>
      </c>
      <c r="AF148" s="541"/>
      <c r="AG148" s="536"/>
      <c r="AH148" s="551" t="e">
        <f>AG148/AF148*100</f>
        <v>#DIV/0!</v>
      </c>
      <c r="AI148" s="541"/>
      <c r="AJ148" s="536"/>
      <c r="AK148" s="551" t="e">
        <f>AJ148/AI148*100</f>
        <v>#DIV/0!</v>
      </c>
      <c r="AL148" s="542"/>
      <c r="AM148" s="537"/>
      <c r="AN148" s="551" t="e">
        <f>AM148/AL148*100</f>
        <v>#DIV/0!</v>
      </c>
      <c r="AO148" s="541"/>
      <c r="AP148" s="536"/>
      <c r="AQ148" s="551" t="e">
        <f>AP148/AO148*100</f>
        <v>#DIV/0!</v>
      </c>
      <c r="AR148" s="541"/>
      <c r="AS148" s="536"/>
      <c r="AT148" s="551" t="e">
        <f>AS148/AR148*100</f>
        <v>#DIV/0!</v>
      </c>
      <c r="AU148" s="403">
        <f t="shared" si="100"/>
        <v>0</v>
      </c>
      <c r="AV148" s="403">
        <f t="shared" si="100"/>
        <v>0</v>
      </c>
      <c r="AW148" s="403">
        <f t="shared" si="100"/>
        <v>0</v>
      </c>
      <c r="AX148" s="528" t="e">
        <f>AW148/AV148*100</f>
        <v>#DIV/0!</v>
      </c>
      <c r="BD148" s="405">
        <f>BE148</f>
        <v>0</v>
      </c>
      <c r="BE148" s="405">
        <f>AR148+AO148+AL148+AI148+AF148+AC148+Z148+W148+T148+Q148+N148+K148</f>
        <v>0</v>
      </c>
      <c r="BF148" s="405">
        <f>AS148+AP148+AM148+AJ148+AG148+AD148+AA148+X148+U148+R148+O148+L148</f>
        <v>0</v>
      </c>
      <c r="BG148" s="406" t="e">
        <f>BF148/BE148*100</f>
        <v>#DIV/0!</v>
      </c>
      <c r="BI148" s="509">
        <f>BE148-AV148</f>
        <v>0</v>
      </c>
      <c r="BJ148" s="509">
        <f>BF148-AW148</f>
        <v>0</v>
      </c>
      <c r="BK148" s="509" t="e">
        <f>BG148-AX148</f>
        <v>#DIV/0!</v>
      </c>
    </row>
    <row r="149" spans="1:63" ht="105" customHeight="1">
      <c r="A149" s="548" t="s">
        <v>445</v>
      </c>
      <c r="B149" s="543" t="s">
        <v>187</v>
      </c>
      <c r="C149" s="696">
        <f>C150</f>
        <v>0</v>
      </c>
      <c r="D149" s="696">
        <f>D150</f>
        <v>0</v>
      </c>
      <c r="E149" s="696">
        <f>E150</f>
        <v>0</v>
      </c>
      <c r="F149" s="535" t="e">
        <f t="shared" si="103"/>
        <v>#DIV/0!</v>
      </c>
      <c r="G149" s="540">
        <f>G151</f>
        <v>0</v>
      </c>
      <c r="H149" s="540">
        <f>H151</f>
        <v>0</v>
      </c>
      <c r="I149" s="540">
        <f>I151</f>
        <v>0</v>
      </c>
      <c r="J149" s="535" t="e">
        <f t="shared" si="102"/>
        <v>#DIV/0!</v>
      </c>
      <c r="K149" s="541">
        <f>K151</f>
        <v>0</v>
      </c>
      <c r="L149" s="541">
        <f>L151</f>
        <v>0</v>
      </c>
      <c r="M149" s="530" t="e">
        <f t="shared" si="87"/>
        <v>#DIV/0!</v>
      </c>
      <c r="N149" s="541">
        <f>N151</f>
        <v>0</v>
      </c>
      <c r="O149" s="541">
        <f>O151</f>
        <v>0</v>
      </c>
      <c r="P149" s="530" t="e">
        <f t="shared" si="88"/>
        <v>#DIV/0!</v>
      </c>
      <c r="Q149" s="541">
        <f>Q151</f>
        <v>0</v>
      </c>
      <c r="R149" s="541">
        <f>R151</f>
        <v>0</v>
      </c>
      <c r="S149" s="530"/>
      <c r="T149" s="541">
        <f>T151</f>
        <v>0</v>
      </c>
      <c r="U149" s="541">
        <f>U151</f>
        <v>0</v>
      </c>
      <c r="V149" s="530" t="e">
        <f t="shared" si="89"/>
        <v>#DIV/0!</v>
      </c>
      <c r="W149" s="541">
        <f>W151</f>
        <v>0</v>
      </c>
      <c r="X149" s="541">
        <f>X151</f>
        <v>0</v>
      </c>
      <c r="Y149" s="530" t="e">
        <f t="shared" si="90"/>
        <v>#DIV/0!</v>
      </c>
      <c r="Z149" s="541">
        <f>Z151</f>
        <v>0</v>
      </c>
      <c r="AA149" s="541">
        <f>AA151</f>
        <v>0</v>
      </c>
      <c r="AB149" s="530" t="e">
        <f t="shared" si="91"/>
        <v>#DIV/0!</v>
      </c>
      <c r="AC149" s="541">
        <f>AC151</f>
        <v>0</v>
      </c>
      <c r="AD149" s="541">
        <f>AD151</f>
        <v>0</v>
      </c>
      <c r="AE149" s="530" t="e">
        <f t="shared" si="92"/>
        <v>#DIV/0!</v>
      </c>
      <c r="AF149" s="541">
        <f>AF151</f>
        <v>0</v>
      </c>
      <c r="AG149" s="541">
        <f>AG151</f>
        <v>0</v>
      </c>
      <c r="AH149" s="530" t="e">
        <f t="shared" si="93"/>
        <v>#DIV/0!</v>
      </c>
      <c r="AI149" s="541">
        <f>AI151</f>
        <v>0</v>
      </c>
      <c r="AJ149" s="541">
        <f>AJ151</f>
        <v>0</v>
      </c>
      <c r="AK149" s="530" t="e">
        <f t="shared" si="94"/>
        <v>#DIV/0!</v>
      </c>
      <c r="AL149" s="542">
        <f>AL151</f>
        <v>0</v>
      </c>
      <c r="AM149" s="542">
        <f>AM151</f>
        <v>0</v>
      </c>
      <c r="AN149" s="530" t="e">
        <f t="shared" si="95"/>
        <v>#DIV/0!</v>
      </c>
      <c r="AO149" s="541">
        <f>AO151</f>
        <v>0</v>
      </c>
      <c r="AP149" s="541">
        <f>AP151</f>
        <v>0</v>
      </c>
      <c r="AQ149" s="530" t="e">
        <f t="shared" si="96"/>
        <v>#DIV/0!</v>
      </c>
      <c r="AR149" s="541">
        <f>AR151</f>
        <v>0</v>
      </c>
      <c r="AS149" s="541">
        <f>AS151</f>
        <v>0</v>
      </c>
      <c r="AT149" s="530" t="e">
        <f t="shared" si="97"/>
        <v>#DIV/0!</v>
      </c>
      <c r="AU149" s="403">
        <f t="shared" si="100"/>
        <v>0</v>
      </c>
      <c r="AV149" s="403">
        <f t="shared" si="100"/>
        <v>0</v>
      </c>
      <c r="AW149" s="403">
        <f t="shared" si="100"/>
        <v>0</v>
      </c>
      <c r="AX149" s="528" t="e">
        <f t="shared" si="101"/>
        <v>#DIV/0!</v>
      </c>
      <c r="BD149" s="405">
        <f t="shared" si="85"/>
        <v>0</v>
      </c>
      <c r="BE149" s="405">
        <f t="shared" si="70"/>
        <v>0</v>
      </c>
      <c r="BF149" s="405">
        <f t="shared" si="70"/>
        <v>0</v>
      </c>
      <c r="BG149" s="406" t="e">
        <f t="shared" si="86"/>
        <v>#DIV/0!</v>
      </c>
      <c r="BI149" s="509">
        <f>BE149-AV149</f>
        <v>0</v>
      </c>
      <c r="BJ149" s="509">
        <f t="shared" si="99"/>
        <v>0</v>
      </c>
      <c r="BK149" s="509" t="e">
        <f t="shared" si="99"/>
        <v>#DIV/0!</v>
      </c>
    </row>
    <row r="150" spans="1:63" ht="102.75" customHeight="1">
      <c r="A150" s="548" t="s">
        <v>620</v>
      </c>
      <c r="B150" s="543" t="s">
        <v>621</v>
      </c>
      <c r="C150" s="540"/>
      <c r="D150" s="540"/>
      <c r="E150" s="540"/>
      <c r="F150" s="535" t="e">
        <f>E150/D150*100</f>
        <v>#DIV/0!</v>
      </c>
      <c r="G150" s="540">
        <f aca="true" t="shared" si="104" ref="G150:H152">K150+N150+Q150+T150+W150+Z150+AC150+AF150+AI150+AL150+AO150+AR150</f>
        <v>0</v>
      </c>
      <c r="H150" s="540">
        <f t="shared" si="104"/>
        <v>0</v>
      </c>
      <c r="I150" s="540">
        <f>L150+O150+R150+U150+X150+AA150+AD150+AG150+AJ150+AM150+AP150+AS150</f>
        <v>0</v>
      </c>
      <c r="J150" s="535" t="e">
        <f>I150/H150*100</f>
        <v>#DIV/0!</v>
      </c>
      <c r="K150" s="541"/>
      <c r="L150" s="536"/>
      <c r="M150" s="551" t="e">
        <f>L150/K150*100</f>
        <v>#DIV/0!</v>
      </c>
      <c r="N150" s="541"/>
      <c r="O150" s="541"/>
      <c r="P150" s="551" t="e">
        <f>O150/N150*100</f>
        <v>#DIV/0!</v>
      </c>
      <c r="Q150" s="541"/>
      <c r="R150" s="536"/>
      <c r="S150" s="551"/>
      <c r="T150" s="541"/>
      <c r="U150" s="536"/>
      <c r="V150" s="551" t="e">
        <f>U150/T150*100</f>
        <v>#DIV/0!</v>
      </c>
      <c r="W150" s="541"/>
      <c r="X150" s="536"/>
      <c r="Y150" s="551" t="e">
        <f>X150/W150*100</f>
        <v>#DIV/0!</v>
      </c>
      <c r="Z150" s="541"/>
      <c r="AA150" s="536"/>
      <c r="AB150" s="551" t="e">
        <f>AA150/Z150*100</f>
        <v>#DIV/0!</v>
      </c>
      <c r="AC150" s="541"/>
      <c r="AD150" s="536"/>
      <c r="AE150" s="551" t="e">
        <f>AD150/AC150*100</f>
        <v>#DIV/0!</v>
      </c>
      <c r="AF150" s="541"/>
      <c r="AG150" s="536"/>
      <c r="AH150" s="551" t="e">
        <f>AG150/AF150*100</f>
        <v>#DIV/0!</v>
      </c>
      <c r="AI150" s="541"/>
      <c r="AJ150" s="536"/>
      <c r="AK150" s="551" t="e">
        <f>AJ150/AI150*100</f>
        <v>#DIV/0!</v>
      </c>
      <c r="AL150" s="542"/>
      <c r="AM150" s="537"/>
      <c r="AN150" s="551" t="e">
        <f>AM150/AL150*100</f>
        <v>#DIV/0!</v>
      </c>
      <c r="AO150" s="541"/>
      <c r="AP150" s="536"/>
      <c r="AQ150" s="551" t="e">
        <f>AP150/AO150*100</f>
        <v>#DIV/0!</v>
      </c>
      <c r="AR150" s="541"/>
      <c r="AS150" s="536"/>
      <c r="AT150" s="551" t="e">
        <f>AS150/AR150*100</f>
        <v>#DIV/0!</v>
      </c>
      <c r="AU150" s="403">
        <f>C150+G150</f>
        <v>0</v>
      </c>
      <c r="AV150" s="403">
        <f>D150+H150</f>
        <v>0</v>
      </c>
      <c r="AW150" s="403">
        <f>E150+I150</f>
        <v>0</v>
      </c>
      <c r="AX150" s="528" t="e">
        <f>AW150/AV150*100</f>
        <v>#DIV/0!</v>
      </c>
      <c r="BD150" s="405"/>
      <c r="BE150" s="405"/>
      <c r="BF150" s="405"/>
      <c r="BG150" s="406"/>
      <c r="BI150" s="509"/>
      <c r="BJ150" s="509"/>
      <c r="BK150" s="509"/>
    </row>
    <row r="151" spans="1:63" ht="100.5" customHeight="1">
      <c r="A151" s="548" t="s">
        <v>446</v>
      </c>
      <c r="B151" s="543" t="s">
        <v>447</v>
      </c>
      <c r="C151" s="166"/>
      <c r="D151" s="534"/>
      <c r="E151" s="534"/>
      <c r="F151" s="535" t="e">
        <f t="shared" si="103"/>
        <v>#DIV/0!</v>
      </c>
      <c r="G151" s="540">
        <f t="shared" si="104"/>
        <v>0</v>
      </c>
      <c r="H151" s="540">
        <f t="shared" si="104"/>
        <v>0</v>
      </c>
      <c r="I151" s="540">
        <f>L151+O151+R151+U151+X151+AA151+AD151+AG151+AJ151+AM151+AP151+AS151</f>
        <v>0</v>
      </c>
      <c r="J151" s="535" t="e">
        <f t="shared" si="102"/>
        <v>#DIV/0!</v>
      </c>
      <c r="K151" s="552"/>
      <c r="L151" s="552"/>
      <c r="M151" s="530" t="e">
        <f t="shared" si="87"/>
        <v>#DIV/0!</v>
      </c>
      <c r="N151" s="545"/>
      <c r="O151" s="545"/>
      <c r="P151" s="530" t="e">
        <f t="shared" si="88"/>
        <v>#DIV/0!</v>
      </c>
      <c r="Q151" s="552"/>
      <c r="R151" s="552"/>
      <c r="S151" s="530"/>
      <c r="T151" s="536"/>
      <c r="U151" s="536"/>
      <c r="V151" s="551" t="e">
        <f t="shared" si="89"/>
        <v>#DIV/0!</v>
      </c>
      <c r="W151" s="536"/>
      <c r="X151" s="536"/>
      <c r="Y151" s="551" t="e">
        <f t="shared" si="90"/>
        <v>#DIV/0!</v>
      </c>
      <c r="Z151" s="536"/>
      <c r="AA151" s="536"/>
      <c r="AB151" s="551" t="e">
        <f t="shared" si="91"/>
        <v>#DIV/0!</v>
      </c>
      <c r="AC151" s="536"/>
      <c r="AD151" s="536"/>
      <c r="AE151" s="551" t="e">
        <f t="shared" si="92"/>
        <v>#DIV/0!</v>
      </c>
      <c r="AF151" s="536"/>
      <c r="AG151" s="536"/>
      <c r="AH151" s="551" t="e">
        <f t="shared" si="93"/>
        <v>#DIV/0!</v>
      </c>
      <c r="AI151" s="536"/>
      <c r="AJ151" s="536"/>
      <c r="AK151" s="551" t="e">
        <f t="shared" si="94"/>
        <v>#DIV/0!</v>
      </c>
      <c r="AL151" s="537"/>
      <c r="AM151" s="537"/>
      <c r="AN151" s="551" t="e">
        <f t="shared" si="95"/>
        <v>#DIV/0!</v>
      </c>
      <c r="AO151" s="536"/>
      <c r="AP151" s="536"/>
      <c r="AQ151" s="551" t="e">
        <f t="shared" si="96"/>
        <v>#DIV/0!</v>
      </c>
      <c r="AR151" s="536"/>
      <c r="AS151" s="536"/>
      <c r="AT151" s="551" t="e">
        <f t="shared" si="97"/>
        <v>#DIV/0!</v>
      </c>
      <c r="AU151" s="403">
        <f t="shared" si="100"/>
        <v>0</v>
      </c>
      <c r="AV151" s="403">
        <f t="shared" si="100"/>
        <v>0</v>
      </c>
      <c r="AW151" s="403">
        <f t="shared" si="100"/>
        <v>0</v>
      </c>
      <c r="AX151" s="553" t="e">
        <f t="shared" si="101"/>
        <v>#DIV/0!</v>
      </c>
      <c r="BD151" s="405">
        <f t="shared" si="85"/>
        <v>0</v>
      </c>
      <c r="BE151" s="405">
        <f t="shared" si="70"/>
        <v>0</v>
      </c>
      <c r="BF151" s="405">
        <f t="shared" si="70"/>
        <v>0</v>
      </c>
      <c r="BG151" s="406" t="e">
        <f t="shared" si="86"/>
        <v>#DIV/0!</v>
      </c>
      <c r="BI151" s="509">
        <f>BE151-AV151</f>
        <v>0</v>
      </c>
      <c r="BJ151" s="509">
        <f t="shared" si="99"/>
        <v>0</v>
      </c>
      <c r="BK151" s="509" t="e">
        <f t="shared" si="99"/>
        <v>#DIV/0!</v>
      </c>
    </row>
    <row r="152" spans="1:63" s="448" customFormat="1" ht="66" customHeight="1">
      <c r="A152" s="554" t="s">
        <v>448</v>
      </c>
      <c r="B152" s="555" t="s">
        <v>449</v>
      </c>
      <c r="C152" s="547">
        <f>C156+C153</f>
        <v>0</v>
      </c>
      <c r="D152" s="547">
        <f>D156+D153</f>
        <v>0</v>
      </c>
      <c r="E152" s="547">
        <f>E156+E153</f>
        <v>0</v>
      </c>
      <c r="F152" s="535" t="e">
        <f t="shared" si="103"/>
        <v>#DIV/0!</v>
      </c>
      <c r="G152" s="534">
        <f t="shared" si="104"/>
        <v>0</v>
      </c>
      <c r="H152" s="534">
        <f t="shared" si="104"/>
        <v>0</v>
      </c>
      <c r="I152" s="534">
        <f>L152+O152+R152+U152+X152+AA152+AD152+AG152+AJ152+AM152+AP152+AS152</f>
        <v>0</v>
      </c>
      <c r="J152" s="535" t="e">
        <f t="shared" si="102"/>
        <v>#DIV/0!</v>
      </c>
      <c r="K152" s="530">
        <f>K156</f>
        <v>0</v>
      </c>
      <c r="L152" s="530">
        <f>L156</f>
        <v>0</v>
      </c>
      <c r="M152" s="530" t="e">
        <f t="shared" si="87"/>
        <v>#DIV/0!</v>
      </c>
      <c r="N152" s="530">
        <f>N156</f>
        <v>0</v>
      </c>
      <c r="O152" s="530">
        <f>O156</f>
        <v>0</v>
      </c>
      <c r="P152" s="530" t="e">
        <f t="shared" si="88"/>
        <v>#DIV/0!</v>
      </c>
      <c r="Q152" s="530">
        <f>Q156</f>
        <v>0</v>
      </c>
      <c r="R152" s="530">
        <f>R156</f>
        <v>0</v>
      </c>
      <c r="S152" s="530"/>
      <c r="T152" s="530">
        <f>T156</f>
        <v>0</v>
      </c>
      <c r="U152" s="530">
        <f>U156</f>
        <v>0</v>
      </c>
      <c r="V152" s="530" t="e">
        <f t="shared" si="89"/>
        <v>#DIV/0!</v>
      </c>
      <c r="W152" s="530">
        <f>W156</f>
        <v>0</v>
      </c>
      <c r="X152" s="530">
        <f>X156</f>
        <v>0</v>
      </c>
      <c r="Y152" s="530" t="e">
        <f t="shared" si="90"/>
        <v>#DIV/0!</v>
      </c>
      <c r="Z152" s="530">
        <f>Z156</f>
        <v>0</v>
      </c>
      <c r="AA152" s="530">
        <f>AA156</f>
        <v>0</v>
      </c>
      <c r="AB152" s="530" t="e">
        <f t="shared" si="91"/>
        <v>#DIV/0!</v>
      </c>
      <c r="AC152" s="530">
        <f>AC156</f>
        <v>0</v>
      </c>
      <c r="AD152" s="530">
        <f>AD156</f>
        <v>0</v>
      </c>
      <c r="AE152" s="530" t="e">
        <f t="shared" si="92"/>
        <v>#DIV/0!</v>
      </c>
      <c r="AF152" s="530">
        <f>AF156</f>
        <v>0</v>
      </c>
      <c r="AG152" s="530">
        <f>AG156</f>
        <v>0</v>
      </c>
      <c r="AH152" s="530" t="e">
        <f t="shared" si="93"/>
        <v>#DIV/0!</v>
      </c>
      <c r="AI152" s="530">
        <f>AI156</f>
        <v>0</v>
      </c>
      <c r="AJ152" s="530">
        <f>AJ156</f>
        <v>0</v>
      </c>
      <c r="AK152" s="530" t="e">
        <f t="shared" si="94"/>
        <v>#DIV/0!</v>
      </c>
      <c r="AL152" s="556">
        <f>AL156</f>
        <v>0</v>
      </c>
      <c r="AM152" s="556">
        <f>AM156</f>
        <v>0</v>
      </c>
      <c r="AN152" s="530" t="e">
        <f t="shared" si="95"/>
        <v>#DIV/0!</v>
      </c>
      <c r="AO152" s="530">
        <f>AO156</f>
        <v>0</v>
      </c>
      <c r="AP152" s="530">
        <f>AP156</f>
        <v>0</v>
      </c>
      <c r="AQ152" s="530" t="e">
        <f t="shared" si="96"/>
        <v>#DIV/0!</v>
      </c>
      <c r="AR152" s="530">
        <f>AR156</f>
        <v>0</v>
      </c>
      <c r="AS152" s="530">
        <f>AS156</f>
        <v>0</v>
      </c>
      <c r="AT152" s="530" t="e">
        <f t="shared" si="97"/>
        <v>#DIV/0!</v>
      </c>
      <c r="AU152" s="403">
        <f t="shared" si="100"/>
        <v>0</v>
      </c>
      <c r="AV152" s="403">
        <f t="shared" si="100"/>
        <v>0</v>
      </c>
      <c r="AW152" s="403">
        <f t="shared" si="100"/>
        <v>0</v>
      </c>
      <c r="AX152" s="528" t="e">
        <f t="shared" si="101"/>
        <v>#DIV/0!</v>
      </c>
      <c r="BD152" s="405">
        <f t="shared" si="85"/>
        <v>0</v>
      </c>
      <c r="BE152" s="405">
        <f t="shared" si="70"/>
        <v>0</v>
      </c>
      <c r="BF152" s="405">
        <f t="shared" si="70"/>
        <v>0</v>
      </c>
      <c r="BG152" s="406" t="e">
        <f t="shared" si="86"/>
        <v>#DIV/0!</v>
      </c>
      <c r="BI152" s="405">
        <f>BE152-AV152</f>
        <v>0</v>
      </c>
      <c r="BJ152" s="405">
        <f t="shared" si="99"/>
        <v>0</v>
      </c>
      <c r="BK152" s="405" t="e">
        <f>BG152-AX152</f>
        <v>#DIV/0!</v>
      </c>
    </row>
    <row r="153" spans="1:63" s="448" customFormat="1" ht="64.5" customHeight="1">
      <c r="A153" s="492" t="s">
        <v>450</v>
      </c>
      <c r="B153" s="557" t="s">
        <v>451</v>
      </c>
      <c r="C153" s="558">
        <f>C155</f>
        <v>0</v>
      </c>
      <c r="D153" s="558">
        <f>D155</f>
        <v>0</v>
      </c>
      <c r="E153" s="558">
        <f>E155</f>
        <v>0</v>
      </c>
      <c r="F153" s="535" t="e">
        <f t="shared" si="103"/>
        <v>#DIV/0!</v>
      </c>
      <c r="G153" s="534"/>
      <c r="H153" s="534"/>
      <c r="I153" s="534"/>
      <c r="J153" s="535" t="e">
        <f t="shared" si="102"/>
        <v>#DIV/0!</v>
      </c>
      <c r="K153" s="530"/>
      <c r="L153" s="530"/>
      <c r="M153" s="530"/>
      <c r="N153" s="530"/>
      <c r="O153" s="530"/>
      <c r="P153" s="530"/>
      <c r="Q153" s="530"/>
      <c r="R153" s="530"/>
      <c r="S153" s="530"/>
      <c r="T153" s="530"/>
      <c r="U153" s="530"/>
      <c r="V153" s="530"/>
      <c r="W153" s="530"/>
      <c r="X153" s="530"/>
      <c r="Y153" s="530"/>
      <c r="Z153" s="530"/>
      <c r="AA153" s="530"/>
      <c r="AB153" s="530"/>
      <c r="AC153" s="530"/>
      <c r="AD153" s="530"/>
      <c r="AE153" s="530"/>
      <c r="AF153" s="530"/>
      <c r="AG153" s="530"/>
      <c r="AH153" s="530"/>
      <c r="AI153" s="530"/>
      <c r="AJ153" s="530"/>
      <c r="AK153" s="530"/>
      <c r="AL153" s="556"/>
      <c r="AM153" s="556"/>
      <c r="AN153" s="530"/>
      <c r="AO153" s="530"/>
      <c r="AP153" s="530"/>
      <c r="AQ153" s="530"/>
      <c r="AR153" s="530"/>
      <c r="AS153" s="530"/>
      <c r="AT153" s="530"/>
      <c r="AU153" s="403"/>
      <c r="AV153" s="403"/>
      <c r="AW153" s="403"/>
      <c r="AX153" s="528"/>
      <c r="BD153" s="405"/>
      <c r="BE153" s="405"/>
      <c r="BF153" s="405"/>
      <c r="BG153" s="406"/>
      <c r="BI153" s="405"/>
      <c r="BJ153" s="405"/>
      <c r="BK153" s="405"/>
    </row>
    <row r="154" spans="1:63" s="448" customFormat="1" ht="82.5" customHeight="1">
      <c r="A154" s="492" t="s">
        <v>452</v>
      </c>
      <c r="B154" s="557" t="s">
        <v>453</v>
      </c>
      <c r="C154" s="558">
        <f>C155</f>
        <v>0</v>
      </c>
      <c r="D154" s="558">
        <f>D155</f>
        <v>0</v>
      </c>
      <c r="E154" s="558">
        <f>E155</f>
        <v>0</v>
      </c>
      <c r="F154" s="535" t="e">
        <f t="shared" si="103"/>
        <v>#DIV/0!</v>
      </c>
      <c r="G154" s="534"/>
      <c r="H154" s="534"/>
      <c r="I154" s="534"/>
      <c r="J154" s="535" t="e">
        <f t="shared" si="102"/>
        <v>#DIV/0!</v>
      </c>
      <c r="K154" s="530"/>
      <c r="L154" s="530"/>
      <c r="M154" s="530"/>
      <c r="N154" s="530"/>
      <c r="O154" s="530"/>
      <c r="P154" s="530"/>
      <c r="Q154" s="530"/>
      <c r="R154" s="530"/>
      <c r="S154" s="530"/>
      <c r="T154" s="530"/>
      <c r="U154" s="530"/>
      <c r="V154" s="530"/>
      <c r="W154" s="530"/>
      <c r="X154" s="530"/>
      <c r="Y154" s="530"/>
      <c r="Z154" s="530"/>
      <c r="AA154" s="530"/>
      <c r="AB154" s="530"/>
      <c r="AC154" s="530"/>
      <c r="AD154" s="530"/>
      <c r="AE154" s="530"/>
      <c r="AF154" s="530"/>
      <c r="AG154" s="530"/>
      <c r="AH154" s="530"/>
      <c r="AI154" s="530"/>
      <c r="AJ154" s="530"/>
      <c r="AK154" s="530"/>
      <c r="AL154" s="556"/>
      <c r="AM154" s="556"/>
      <c r="AN154" s="530"/>
      <c r="AO154" s="530"/>
      <c r="AP154" s="530"/>
      <c r="AQ154" s="530"/>
      <c r="AR154" s="530"/>
      <c r="AS154" s="530"/>
      <c r="AT154" s="530"/>
      <c r="AU154" s="403"/>
      <c r="AV154" s="403"/>
      <c r="AW154" s="403"/>
      <c r="AX154" s="528"/>
      <c r="BD154" s="405"/>
      <c r="BE154" s="405"/>
      <c r="BF154" s="405"/>
      <c r="BG154" s="406"/>
      <c r="BI154" s="405"/>
      <c r="BJ154" s="405"/>
      <c r="BK154" s="405"/>
    </row>
    <row r="155" spans="1:63" s="448" customFormat="1" ht="62.25" customHeight="1">
      <c r="A155" s="492" t="s">
        <v>454</v>
      </c>
      <c r="B155" s="557" t="s">
        <v>455</v>
      </c>
      <c r="C155" s="547"/>
      <c r="D155" s="547"/>
      <c r="E155" s="558"/>
      <c r="F155" s="535" t="e">
        <f t="shared" si="103"/>
        <v>#DIV/0!</v>
      </c>
      <c r="G155" s="534"/>
      <c r="H155" s="534"/>
      <c r="I155" s="534"/>
      <c r="J155" s="535" t="e">
        <f t="shared" si="102"/>
        <v>#DIV/0!</v>
      </c>
      <c r="K155" s="530"/>
      <c r="L155" s="530"/>
      <c r="M155" s="530"/>
      <c r="N155" s="530"/>
      <c r="O155" s="530"/>
      <c r="P155" s="530"/>
      <c r="Q155" s="530"/>
      <c r="R155" s="530"/>
      <c r="S155" s="530"/>
      <c r="T155" s="530"/>
      <c r="U155" s="530"/>
      <c r="V155" s="530"/>
      <c r="W155" s="530"/>
      <c r="X155" s="530"/>
      <c r="Y155" s="530"/>
      <c r="Z155" s="530"/>
      <c r="AA155" s="530"/>
      <c r="AB155" s="530"/>
      <c r="AC155" s="530"/>
      <c r="AD155" s="530"/>
      <c r="AE155" s="530"/>
      <c r="AF155" s="530"/>
      <c r="AG155" s="530"/>
      <c r="AH155" s="530"/>
      <c r="AI155" s="530"/>
      <c r="AJ155" s="530"/>
      <c r="AK155" s="530"/>
      <c r="AL155" s="556"/>
      <c r="AM155" s="556"/>
      <c r="AN155" s="530"/>
      <c r="AO155" s="530"/>
      <c r="AP155" s="530"/>
      <c r="AQ155" s="530"/>
      <c r="AR155" s="530"/>
      <c r="AS155" s="530"/>
      <c r="AT155" s="530"/>
      <c r="AU155" s="403"/>
      <c r="AV155" s="403"/>
      <c r="AW155" s="403"/>
      <c r="AX155" s="528"/>
      <c r="BD155" s="405"/>
      <c r="BE155" s="405"/>
      <c r="BF155" s="405"/>
      <c r="BG155" s="406"/>
      <c r="BI155" s="405"/>
      <c r="BJ155" s="405"/>
      <c r="BK155" s="405"/>
    </row>
    <row r="156" spans="1:63" s="296" customFormat="1" ht="62.25" customHeight="1">
      <c r="A156" s="548" t="s">
        <v>456</v>
      </c>
      <c r="B156" s="557" t="s">
        <v>322</v>
      </c>
      <c r="C156" s="550">
        <f>C157</f>
        <v>0</v>
      </c>
      <c r="D156" s="550">
        <f>D157</f>
        <v>0</v>
      </c>
      <c r="E156" s="550">
        <f>E157</f>
        <v>0</v>
      </c>
      <c r="F156" s="535" t="e">
        <f t="shared" si="103"/>
        <v>#DIV/0!</v>
      </c>
      <c r="G156" s="540"/>
      <c r="H156" s="540"/>
      <c r="I156" s="540"/>
      <c r="J156" s="535" t="e">
        <f t="shared" si="102"/>
        <v>#DIV/0!</v>
      </c>
      <c r="K156" s="559"/>
      <c r="L156" s="559"/>
      <c r="M156" s="530" t="e">
        <f t="shared" si="87"/>
        <v>#DIV/0!</v>
      </c>
      <c r="N156" s="559"/>
      <c r="O156" s="559"/>
      <c r="P156" s="530" t="e">
        <f t="shared" si="88"/>
        <v>#DIV/0!</v>
      </c>
      <c r="Q156" s="559"/>
      <c r="R156" s="559"/>
      <c r="S156" s="530"/>
      <c r="T156" s="559"/>
      <c r="U156" s="559"/>
      <c r="V156" s="530" t="e">
        <f t="shared" si="89"/>
        <v>#DIV/0!</v>
      </c>
      <c r="W156" s="559"/>
      <c r="X156" s="559"/>
      <c r="Y156" s="530" t="e">
        <f t="shared" si="90"/>
        <v>#DIV/0!</v>
      </c>
      <c r="Z156" s="559"/>
      <c r="AA156" s="559"/>
      <c r="AB156" s="530" t="e">
        <f t="shared" si="91"/>
        <v>#DIV/0!</v>
      </c>
      <c r="AC156" s="559"/>
      <c r="AD156" s="559"/>
      <c r="AE156" s="530" t="e">
        <f t="shared" si="92"/>
        <v>#DIV/0!</v>
      </c>
      <c r="AF156" s="559"/>
      <c r="AG156" s="559"/>
      <c r="AH156" s="530" t="e">
        <f t="shared" si="93"/>
        <v>#DIV/0!</v>
      </c>
      <c r="AI156" s="559"/>
      <c r="AJ156" s="559"/>
      <c r="AK156" s="530" t="e">
        <f t="shared" si="94"/>
        <v>#DIV/0!</v>
      </c>
      <c r="AL156" s="560"/>
      <c r="AM156" s="560"/>
      <c r="AN156" s="530" t="e">
        <f t="shared" si="95"/>
        <v>#DIV/0!</v>
      </c>
      <c r="AO156" s="559"/>
      <c r="AP156" s="559"/>
      <c r="AQ156" s="530" t="e">
        <f t="shared" si="96"/>
        <v>#DIV/0!</v>
      </c>
      <c r="AR156" s="559"/>
      <c r="AS156" s="559"/>
      <c r="AT156" s="530" t="e">
        <f t="shared" si="97"/>
        <v>#DIV/0!</v>
      </c>
      <c r="AU156" s="403">
        <f aca="true" t="shared" si="105" ref="AU156:AW159">C156+G156</f>
        <v>0</v>
      </c>
      <c r="AV156" s="403">
        <f t="shared" si="105"/>
        <v>0</v>
      </c>
      <c r="AW156" s="403">
        <f t="shared" si="105"/>
        <v>0</v>
      </c>
      <c r="AX156" s="528" t="e">
        <f t="shared" si="101"/>
        <v>#DIV/0!</v>
      </c>
      <c r="AY156" s="561"/>
      <c r="AZ156" s="561"/>
      <c r="BD156" s="405">
        <f t="shared" si="85"/>
        <v>0</v>
      </c>
      <c r="BE156" s="405">
        <f t="shared" si="70"/>
        <v>0</v>
      </c>
      <c r="BF156" s="405">
        <f t="shared" si="70"/>
        <v>0</v>
      </c>
      <c r="BG156" s="406" t="e">
        <f t="shared" si="86"/>
        <v>#DIV/0!</v>
      </c>
      <c r="BI156" s="405">
        <f>BE156-AV156</f>
        <v>0</v>
      </c>
      <c r="BJ156" s="405">
        <f t="shared" si="99"/>
        <v>0</v>
      </c>
      <c r="BK156" s="405" t="e">
        <f t="shared" si="99"/>
        <v>#DIV/0!</v>
      </c>
    </row>
    <row r="157" spans="1:63" s="296" customFormat="1" ht="62.25" customHeight="1">
      <c r="A157" s="548" t="s">
        <v>457</v>
      </c>
      <c r="B157" s="557" t="s">
        <v>334</v>
      </c>
      <c r="C157" s="562">
        <f aca="true" t="shared" si="106" ref="C157:E158">C158</f>
        <v>0</v>
      </c>
      <c r="D157" s="562">
        <f t="shared" si="106"/>
        <v>0</v>
      </c>
      <c r="E157" s="562">
        <f t="shared" si="106"/>
        <v>0</v>
      </c>
      <c r="F157" s="535" t="e">
        <f t="shared" si="103"/>
        <v>#DIV/0!</v>
      </c>
      <c r="G157" s="540"/>
      <c r="H157" s="540"/>
      <c r="I157" s="540"/>
      <c r="J157" s="535" t="e">
        <f t="shared" si="102"/>
        <v>#DIV/0!</v>
      </c>
      <c r="K157" s="559"/>
      <c r="L157" s="559"/>
      <c r="M157" s="530" t="e">
        <f t="shared" si="87"/>
        <v>#DIV/0!</v>
      </c>
      <c r="N157" s="559"/>
      <c r="O157" s="559"/>
      <c r="P157" s="530" t="e">
        <f t="shared" si="88"/>
        <v>#DIV/0!</v>
      </c>
      <c r="Q157" s="559"/>
      <c r="R157" s="559"/>
      <c r="S157" s="530"/>
      <c r="T157" s="559"/>
      <c r="U157" s="559"/>
      <c r="V157" s="530" t="e">
        <f t="shared" si="89"/>
        <v>#DIV/0!</v>
      </c>
      <c r="W157" s="559"/>
      <c r="X157" s="559"/>
      <c r="Y157" s="530" t="e">
        <f t="shared" si="90"/>
        <v>#DIV/0!</v>
      </c>
      <c r="Z157" s="559"/>
      <c r="AA157" s="559"/>
      <c r="AB157" s="530" t="e">
        <f t="shared" si="91"/>
        <v>#DIV/0!</v>
      </c>
      <c r="AC157" s="559"/>
      <c r="AD157" s="559"/>
      <c r="AE157" s="530" t="e">
        <f t="shared" si="92"/>
        <v>#DIV/0!</v>
      </c>
      <c r="AF157" s="559"/>
      <c r="AG157" s="559"/>
      <c r="AH157" s="530" t="e">
        <f t="shared" si="93"/>
        <v>#DIV/0!</v>
      </c>
      <c r="AI157" s="559"/>
      <c r="AJ157" s="559"/>
      <c r="AK157" s="530" t="e">
        <f t="shared" si="94"/>
        <v>#DIV/0!</v>
      </c>
      <c r="AL157" s="560"/>
      <c r="AM157" s="560"/>
      <c r="AN157" s="530" t="e">
        <f t="shared" si="95"/>
        <v>#DIV/0!</v>
      </c>
      <c r="AO157" s="559"/>
      <c r="AP157" s="559"/>
      <c r="AQ157" s="530" t="e">
        <f t="shared" si="96"/>
        <v>#DIV/0!</v>
      </c>
      <c r="AR157" s="559"/>
      <c r="AS157" s="559"/>
      <c r="AT157" s="530" t="e">
        <f t="shared" si="97"/>
        <v>#DIV/0!</v>
      </c>
      <c r="AU157" s="403">
        <f t="shared" si="105"/>
        <v>0</v>
      </c>
      <c r="AV157" s="403">
        <f t="shared" si="105"/>
        <v>0</v>
      </c>
      <c r="AW157" s="403">
        <f t="shared" si="105"/>
        <v>0</v>
      </c>
      <c r="AX157" s="528" t="e">
        <f t="shared" si="101"/>
        <v>#DIV/0!</v>
      </c>
      <c r="AY157" s="561"/>
      <c r="AZ157" s="561"/>
      <c r="BD157" s="405"/>
      <c r="BE157" s="405"/>
      <c r="BF157" s="405"/>
      <c r="BG157" s="406"/>
      <c r="BI157" s="405"/>
      <c r="BJ157" s="405"/>
      <c r="BK157" s="405"/>
    </row>
    <row r="158" spans="1:63" s="296" customFormat="1" ht="99" customHeight="1">
      <c r="A158" s="548" t="s">
        <v>458</v>
      </c>
      <c r="B158" s="563" t="s">
        <v>324</v>
      </c>
      <c r="C158" s="562">
        <f t="shared" si="106"/>
        <v>0</v>
      </c>
      <c r="D158" s="562">
        <f t="shared" si="106"/>
        <v>0</v>
      </c>
      <c r="E158" s="562">
        <f t="shared" si="106"/>
        <v>0</v>
      </c>
      <c r="F158" s="535" t="e">
        <f t="shared" si="103"/>
        <v>#DIV/0!</v>
      </c>
      <c r="G158" s="540"/>
      <c r="H158" s="540"/>
      <c r="I158" s="540"/>
      <c r="J158" s="535" t="e">
        <f t="shared" si="102"/>
        <v>#DIV/0!</v>
      </c>
      <c r="K158" s="559"/>
      <c r="L158" s="559"/>
      <c r="M158" s="530" t="e">
        <f t="shared" si="87"/>
        <v>#DIV/0!</v>
      </c>
      <c r="N158" s="559"/>
      <c r="O158" s="559"/>
      <c r="P158" s="530" t="e">
        <f t="shared" si="88"/>
        <v>#DIV/0!</v>
      </c>
      <c r="Q158" s="559"/>
      <c r="R158" s="559"/>
      <c r="S158" s="530"/>
      <c r="T158" s="559"/>
      <c r="U158" s="559"/>
      <c r="V158" s="530" t="e">
        <f t="shared" si="89"/>
        <v>#DIV/0!</v>
      </c>
      <c r="W158" s="559"/>
      <c r="X158" s="559"/>
      <c r="Y158" s="530" t="e">
        <f t="shared" si="90"/>
        <v>#DIV/0!</v>
      </c>
      <c r="Z158" s="559"/>
      <c r="AA158" s="559"/>
      <c r="AB158" s="530" t="e">
        <f t="shared" si="91"/>
        <v>#DIV/0!</v>
      </c>
      <c r="AC158" s="559"/>
      <c r="AD158" s="559"/>
      <c r="AE158" s="530" t="e">
        <f t="shared" si="92"/>
        <v>#DIV/0!</v>
      </c>
      <c r="AF158" s="559"/>
      <c r="AG158" s="559"/>
      <c r="AH158" s="530" t="e">
        <f t="shared" si="93"/>
        <v>#DIV/0!</v>
      </c>
      <c r="AI158" s="559"/>
      <c r="AJ158" s="559"/>
      <c r="AK158" s="530" t="e">
        <f t="shared" si="94"/>
        <v>#DIV/0!</v>
      </c>
      <c r="AL158" s="560"/>
      <c r="AM158" s="560"/>
      <c r="AN158" s="530" t="e">
        <f t="shared" si="95"/>
        <v>#DIV/0!</v>
      </c>
      <c r="AO158" s="559"/>
      <c r="AP158" s="559"/>
      <c r="AQ158" s="530" t="e">
        <f t="shared" si="96"/>
        <v>#DIV/0!</v>
      </c>
      <c r="AR158" s="559"/>
      <c r="AS158" s="559"/>
      <c r="AT158" s="530" t="e">
        <f t="shared" si="97"/>
        <v>#DIV/0!</v>
      </c>
      <c r="AU158" s="403">
        <f t="shared" si="105"/>
        <v>0</v>
      </c>
      <c r="AV158" s="403">
        <f t="shared" si="105"/>
        <v>0</v>
      </c>
      <c r="AW158" s="403">
        <f t="shared" si="105"/>
        <v>0</v>
      </c>
      <c r="AX158" s="528" t="e">
        <f t="shared" si="101"/>
        <v>#DIV/0!</v>
      </c>
      <c r="AY158" s="561"/>
      <c r="AZ158" s="561"/>
      <c r="BD158" s="405"/>
      <c r="BE158" s="405"/>
      <c r="BF158" s="405"/>
      <c r="BG158" s="406"/>
      <c r="BI158" s="405"/>
      <c r="BJ158" s="405"/>
      <c r="BK158" s="405"/>
    </row>
    <row r="159" spans="1:63" ht="99.75" customHeight="1">
      <c r="A159" s="548" t="s">
        <v>459</v>
      </c>
      <c r="B159" s="563" t="s">
        <v>326</v>
      </c>
      <c r="C159" s="540"/>
      <c r="D159" s="540"/>
      <c r="E159" s="540"/>
      <c r="F159" s="535" t="e">
        <f t="shared" si="103"/>
        <v>#DIV/0!</v>
      </c>
      <c r="G159" s="540"/>
      <c r="H159" s="540"/>
      <c r="I159" s="540"/>
      <c r="J159" s="535" t="e">
        <f t="shared" si="102"/>
        <v>#DIV/0!</v>
      </c>
      <c r="K159" s="536"/>
      <c r="L159" s="536"/>
      <c r="M159" s="551" t="e">
        <f t="shared" si="87"/>
        <v>#DIV/0!</v>
      </c>
      <c r="N159" s="541"/>
      <c r="O159" s="541"/>
      <c r="P159" s="551" t="e">
        <f t="shared" si="88"/>
        <v>#DIV/0!</v>
      </c>
      <c r="Q159" s="536"/>
      <c r="R159" s="536"/>
      <c r="S159" s="551"/>
      <c r="T159" s="536"/>
      <c r="U159" s="536"/>
      <c r="V159" s="551" t="e">
        <f t="shared" si="89"/>
        <v>#DIV/0!</v>
      </c>
      <c r="W159" s="536"/>
      <c r="X159" s="536"/>
      <c r="Y159" s="551" t="e">
        <f t="shared" si="90"/>
        <v>#DIV/0!</v>
      </c>
      <c r="Z159" s="536"/>
      <c r="AA159" s="536"/>
      <c r="AB159" s="551" t="e">
        <f t="shared" si="91"/>
        <v>#DIV/0!</v>
      </c>
      <c r="AC159" s="536"/>
      <c r="AD159" s="536"/>
      <c r="AE159" s="551" t="e">
        <f t="shared" si="92"/>
        <v>#DIV/0!</v>
      </c>
      <c r="AF159" s="536"/>
      <c r="AG159" s="536"/>
      <c r="AH159" s="551" t="e">
        <f t="shared" si="93"/>
        <v>#DIV/0!</v>
      </c>
      <c r="AI159" s="536"/>
      <c r="AJ159" s="536"/>
      <c r="AK159" s="551" t="e">
        <f t="shared" si="94"/>
        <v>#DIV/0!</v>
      </c>
      <c r="AL159" s="537"/>
      <c r="AM159" s="537"/>
      <c r="AN159" s="551" t="e">
        <f t="shared" si="95"/>
        <v>#DIV/0!</v>
      </c>
      <c r="AO159" s="536"/>
      <c r="AP159" s="536"/>
      <c r="AQ159" s="551" t="e">
        <f t="shared" si="96"/>
        <v>#DIV/0!</v>
      </c>
      <c r="AR159" s="536"/>
      <c r="AS159" s="536"/>
      <c r="AT159" s="551" t="e">
        <f t="shared" si="97"/>
        <v>#DIV/0!</v>
      </c>
      <c r="AU159" s="403">
        <f t="shared" si="105"/>
        <v>0</v>
      </c>
      <c r="AV159" s="403">
        <f t="shared" si="105"/>
        <v>0</v>
      </c>
      <c r="AW159" s="403">
        <f t="shared" si="105"/>
        <v>0</v>
      </c>
      <c r="AX159" s="528" t="e">
        <f t="shared" si="101"/>
        <v>#DIV/0!</v>
      </c>
      <c r="BD159" s="405"/>
      <c r="BE159" s="405"/>
      <c r="BF159" s="405"/>
      <c r="BG159" s="406"/>
      <c r="BI159" s="509"/>
      <c r="BJ159" s="509"/>
      <c r="BK159" s="509"/>
    </row>
    <row r="160" spans="1:63" ht="32.25" customHeight="1">
      <c r="A160" s="554" t="s">
        <v>460</v>
      </c>
      <c r="B160" s="564" t="s">
        <v>461</v>
      </c>
      <c r="C160" s="565">
        <f>C161</f>
        <v>0</v>
      </c>
      <c r="D160" s="565">
        <f aca="true" t="shared" si="107" ref="D160:AX160">D161</f>
        <v>0</v>
      </c>
      <c r="E160" s="565">
        <f t="shared" si="107"/>
        <v>0</v>
      </c>
      <c r="F160" s="535" t="e">
        <f t="shared" si="103"/>
        <v>#DIV/0!</v>
      </c>
      <c r="G160" s="565">
        <f t="shared" si="107"/>
        <v>7837.391330000013</v>
      </c>
      <c r="H160" s="565">
        <f t="shared" si="107"/>
        <v>7837.391330000013</v>
      </c>
      <c r="I160" s="565">
        <f t="shared" si="107"/>
        <v>6640.912330000021</v>
      </c>
      <c r="J160" s="535">
        <f t="shared" si="102"/>
        <v>84.73370858208773</v>
      </c>
      <c r="K160" s="566">
        <f>K161</f>
        <v>0</v>
      </c>
      <c r="L160" s="566">
        <f>L161</f>
        <v>0</v>
      </c>
      <c r="M160" s="566" t="e">
        <f t="shared" si="107"/>
        <v>#DIV/0!</v>
      </c>
      <c r="N160" s="566">
        <f t="shared" si="107"/>
        <v>0</v>
      </c>
      <c r="O160" s="566">
        <f t="shared" si="107"/>
        <v>0</v>
      </c>
      <c r="P160" s="566" t="e">
        <f t="shared" si="107"/>
        <v>#DIV/0!</v>
      </c>
      <c r="Q160" s="566">
        <f t="shared" si="107"/>
        <v>7837.391329999984</v>
      </c>
      <c r="R160" s="566">
        <f t="shared" si="107"/>
        <v>6640.912329999992</v>
      </c>
      <c r="S160" s="566">
        <f t="shared" si="107"/>
        <v>84.73370858208767</v>
      </c>
      <c r="T160" s="566">
        <f t="shared" si="107"/>
        <v>0</v>
      </c>
      <c r="U160" s="566">
        <f t="shared" si="107"/>
        <v>0</v>
      </c>
      <c r="V160" s="566" t="e">
        <f t="shared" si="107"/>
        <v>#DIV/0!</v>
      </c>
      <c r="W160" s="566">
        <f t="shared" si="107"/>
        <v>0</v>
      </c>
      <c r="X160" s="566">
        <f t="shared" si="107"/>
        <v>0</v>
      </c>
      <c r="Y160" s="566" t="e">
        <f t="shared" si="107"/>
        <v>#DIV/0!</v>
      </c>
      <c r="Z160" s="566">
        <f t="shared" si="107"/>
        <v>0</v>
      </c>
      <c r="AA160" s="566">
        <f t="shared" si="107"/>
        <v>0</v>
      </c>
      <c r="AB160" s="566" t="e">
        <f t="shared" si="107"/>
        <v>#DIV/0!</v>
      </c>
      <c r="AC160" s="566">
        <f t="shared" si="107"/>
        <v>0</v>
      </c>
      <c r="AD160" s="566">
        <f t="shared" si="107"/>
        <v>0</v>
      </c>
      <c r="AE160" s="566" t="e">
        <f t="shared" si="107"/>
        <v>#DIV/0!</v>
      </c>
      <c r="AF160" s="567">
        <f t="shared" si="107"/>
        <v>0</v>
      </c>
      <c r="AG160" s="567">
        <f t="shared" si="107"/>
        <v>0</v>
      </c>
      <c r="AH160" s="566" t="e">
        <f t="shared" si="107"/>
        <v>#DIV/0!</v>
      </c>
      <c r="AI160" s="566">
        <f t="shared" si="107"/>
        <v>0</v>
      </c>
      <c r="AJ160" s="566">
        <f t="shared" si="107"/>
        <v>0</v>
      </c>
      <c r="AK160" s="566" t="e">
        <f t="shared" si="107"/>
        <v>#DIV/0!</v>
      </c>
      <c r="AL160" s="568">
        <f t="shared" si="107"/>
        <v>0</v>
      </c>
      <c r="AM160" s="568">
        <f t="shared" si="107"/>
        <v>0</v>
      </c>
      <c r="AN160" s="566" t="e">
        <f t="shared" si="107"/>
        <v>#DIV/0!</v>
      </c>
      <c r="AO160" s="566">
        <f t="shared" si="107"/>
        <v>0</v>
      </c>
      <c r="AP160" s="566">
        <f t="shared" si="107"/>
        <v>0</v>
      </c>
      <c r="AQ160" s="566" t="e">
        <f t="shared" si="107"/>
        <v>#DIV/0!</v>
      </c>
      <c r="AR160" s="566">
        <f t="shared" si="107"/>
        <v>0</v>
      </c>
      <c r="AS160" s="566">
        <f t="shared" si="107"/>
        <v>0</v>
      </c>
      <c r="AT160" s="566" t="e">
        <f t="shared" si="107"/>
        <v>#DIV/0!</v>
      </c>
      <c r="AU160" s="569">
        <f t="shared" si="107"/>
        <v>7837.391330000013</v>
      </c>
      <c r="AV160" s="569">
        <f t="shared" si="107"/>
        <v>7837.391330000013</v>
      </c>
      <c r="AW160" s="569">
        <f t="shared" si="107"/>
        <v>6640.912330000021</v>
      </c>
      <c r="AX160" s="570">
        <f t="shared" si="107"/>
        <v>84.73370858208773</v>
      </c>
      <c r="AY160" s="571"/>
      <c r="AZ160" s="571"/>
      <c r="BD160" s="405">
        <f t="shared" si="85"/>
        <v>7837.391329999984</v>
      </c>
      <c r="BE160" s="405">
        <f t="shared" si="70"/>
        <v>7837.391329999984</v>
      </c>
      <c r="BF160" s="405">
        <f t="shared" si="70"/>
        <v>6640.912329999992</v>
      </c>
      <c r="BG160" s="406">
        <f t="shared" si="86"/>
        <v>84.73370858208767</v>
      </c>
      <c r="BI160" s="509">
        <f aca="true" t="shared" si="108" ref="BI160:BI173">BE160-AV160</f>
        <v>-2.9103830456733704E-11</v>
      </c>
      <c r="BJ160" s="509">
        <f aca="true" t="shared" si="109" ref="BJ160:BJ173">BF160-AW160</f>
        <v>-2.9103830456733704E-11</v>
      </c>
      <c r="BK160" s="509">
        <f aca="true" t="shared" si="110" ref="BK160:BK173">BG160-AX160</f>
        <v>0</v>
      </c>
    </row>
    <row r="161" spans="1:63" s="448" customFormat="1" ht="45" customHeight="1">
      <c r="A161" s="572" t="s">
        <v>462</v>
      </c>
      <c r="B161" s="573" t="s">
        <v>463</v>
      </c>
      <c r="C161" s="574">
        <f>C162+C168</f>
        <v>0</v>
      </c>
      <c r="D161" s="574">
        <f>D162+D168</f>
        <v>0</v>
      </c>
      <c r="E161" s="574">
        <f>E162+E168</f>
        <v>0</v>
      </c>
      <c r="F161" s="535" t="e">
        <f t="shared" si="103"/>
        <v>#DIV/0!</v>
      </c>
      <c r="G161" s="534">
        <f>G162+G168</f>
        <v>7837.391330000013</v>
      </c>
      <c r="H161" s="534">
        <f>H162+H168</f>
        <v>7837.391330000013</v>
      </c>
      <c r="I161" s="534">
        <f>I162+I168</f>
        <v>6640.912330000021</v>
      </c>
      <c r="J161" s="535">
        <f t="shared" si="102"/>
        <v>84.73370858208773</v>
      </c>
      <c r="K161" s="530">
        <f>K168+K162</f>
        <v>0</v>
      </c>
      <c r="L161" s="530">
        <f>L168+L162</f>
        <v>0</v>
      </c>
      <c r="M161" s="530" t="e">
        <f t="shared" si="87"/>
        <v>#DIV/0!</v>
      </c>
      <c r="N161" s="530">
        <f>N168+N162</f>
        <v>0</v>
      </c>
      <c r="O161" s="530">
        <f>O168+O162</f>
        <v>0</v>
      </c>
      <c r="P161" s="530" t="e">
        <f t="shared" si="88"/>
        <v>#DIV/0!</v>
      </c>
      <c r="Q161" s="530">
        <f>Q168+Q162</f>
        <v>7837.391329999984</v>
      </c>
      <c r="R161" s="530">
        <f>R168+R162</f>
        <v>6640.912329999992</v>
      </c>
      <c r="S161" s="530">
        <f>R161/Q161*100</f>
        <v>84.73370858208767</v>
      </c>
      <c r="T161" s="530">
        <f>T168+T162</f>
        <v>0</v>
      </c>
      <c r="U161" s="530">
        <f>U168+U162</f>
        <v>0</v>
      </c>
      <c r="V161" s="530" t="e">
        <f t="shared" si="89"/>
        <v>#DIV/0!</v>
      </c>
      <c r="W161" s="530">
        <f>W168+W162</f>
        <v>0</v>
      </c>
      <c r="X161" s="530">
        <f>X168+X162</f>
        <v>0</v>
      </c>
      <c r="Y161" s="530" t="e">
        <f t="shared" si="90"/>
        <v>#DIV/0!</v>
      </c>
      <c r="Z161" s="530">
        <f>Z168+Z162</f>
        <v>0</v>
      </c>
      <c r="AA161" s="530">
        <f>AA168+AA162</f>
        <v>0</v>
      </c>
      <c r="AB161" s="530" t="e">
        <f t="shared" si="91"/>
        <v>#DIV/0!</v>
      </c>
      <c r="AC161" s="530">
        <f>AC168+AC162</f>
        <v>0</v>
      </c>
      <c r="AD161" s="530">
        <f>AD168+AD162</f>
        <v>0</v>
      </c>
      <c r="AE161" s="530" t="e">
        <f t="shared" si="92"/>
        <v>#DIV/0!</v>
      </c>
      <c r="AF161" s="530">
        <f>AF168+AF162</f>
        <v>0</v>
      </c>
      <c r="AG161" s="530">
        <f>AG168+AG162</f>
        <v>0</v>
      </c>
      <c r="AH161" s="530" t="e">
        <f t="shared" si="93"/>
        <v>#DIV/0!</v>
      </c>
      <c r="AI161" s="530">
        <f>AI168+AI162</f>
        <v>0</v>
      </c>
      <c r="AJ161" s="530">
        <f>AJ168+AJ162</f>
        <v>0</v>
      </c>
      <c r="AK161" s="530" t="e">
        <f t="shared" si="94"/>
        <v>#DIV/0!</v>
      </c>
      <c r="AL161" s="556">
        <f>AL168+AL162</f>
        <v>0</v>
      </c>
      <c r="AM161" s="556">
        <f>AM168+AM162</f>
        <v>0</v>
      </c>
      <c r="AN161" s="530" t="e">
        <f t="shared" si="95"/>
        <v>#DIV/0!</v>
      </c>
      <c r="AO161" s="530">
        <f>AO168+AO162</f>
        <v>0</v>
      </c>
      <c r="AP161" s="530">
        <f>AP168+AP162</f>
        <v>0</v>
      </c>
      <c r="AQ161" s="530" t="e">
        <f t="shared" si="96"/>
        <v>#DIV/0!</v>
      </c>
      <c r="AR161" s="530">
        <f>AR168+AR162</f>
        <v>0</v>
      </c>
      <c r="AS161" s="530">
        <f>AS168+AS162</f>
        <v>0</v>
      </c>
      <c r="AT161" s="530" t="e">
        <f t="shared" si="97"/>
        <v>#DIV/0!</v>
      </c>
      <c r="AU161" s="403">
        <f>C161+G161</f>
        <v>7837.391330000013</v>
      </c>
      <c r="AV161" s="403">
        <f>D161+H161</f>
        <v>7837.391330000013</v>
      </c>
      <c r="AW161" s="403">
        <f>E161+I161</f>
        <v>6640.912330000021</v>
      </c>
      <c r="AX161" s="528">
        <f t="shared" si="101"/>
        <v>84.73370858208773</v>
      </c>
      <c r="AY161" s="575"/>
      <c r="AZ161" s="575"/>
      <c r="BD161" s="405">
        <f t="shared" si="85"/>
        <v>7837.391329999984</v>
      </c>
      <c r="BE161" s="405">
        <f t="shared" si="70"/>
        <v>7837.391329999984</v>
      </c>
      <c r="BF161" s="405">
        <f t="shared" si="70"/>
        <v>6640.912329999992</v>
      </c>
      <c r="BG161" s="406">
        <f t="shared" si="86"/>
        <v>84.73370858208767</v>
      </c>
      <c r="BI161" s="509">
        <f t="shared" si="108"/>
        <v>-2.9103830456733704E-11</v>
      </c>
      <c r="BJ161" s="509">
        <f t="shared" si="109"/>
        <v>-2.9103830456733704E-11</v>
      </c>
      <c r="BK161" s="509">
        <f t="shared" si="110"/>
        <v>0</v>
      </c>
    </row>
    <row r="162" spans="1:63" ht="42" customHeight="1">
      <c r="A162" s="576" t="s">
        <v>464</v>
      </c>
      <c r="B162" s="577" t="s">
        <v>465</v>
      </c>
      <c r="C162" s="578">
        <f aca="true" t="shared" si="111" ref="C162:E164">C163</f>
        <v>0</v>
      </c>
      <c r="D162" s="578">
        <f t="shared" si="111"/>
        <v>0</v>
      </c>
      <c r="E162" s="579">
        <f t="shared" si="111"/>
        <v>0</v>
      </c>
      <c r="F162" s="535" t="e">
        <f t="shared" si="103"/>
        <v>#DIV/0!</v>
      </c>
      <c r="G162" s="540">
        <f aca="true" t="shared" si="112" ref="G162:I163">G163</f>
        <v>-163382.2</v>
      </c>
      <c r="H162" s="540">
        <f t="shared" si="112"/>
        <v>-163382.2</v>
      </c>
      <c r="I162" s="540">
        <f t="shared" si="112"/>
        <v>-164381.679</v>
      </c>
      <c r="J162" s="535">
        <f t="shared" si="102"/>
        <v>100.61174289488083</v>
      </c>
      <c r="K162" s="580">
        <f>K163</f>
        <v>0</v>
      </c>
      <c r="L162" s="581">
        <f>L163</f>
        <v>0</v>
      </c>
      <c r="M162" s="530" t="e">
        <f t="shared" si="87"/>
        <v>#DIV/0!</v>
      </c>
      <c r="N162" s="580">
        <f>N163</f>
        <v>0</v>
      </c>
      <c r="O162" s="581">
        <f>O163</f>
        <v>0</v>
      </c>
      <c r="P162" s="530" t="e">
        <f t="shared" si="88"/>
        <v>#DIV/0!</v>
      </c>
      <c r="Q162" s="580">
        <f>Q163</f>
        <v>-163382.2</v>
      </c>
      <c r="R162" s="581">
        <f>R163</f>
        <v>-164381.679</v>
      </c>
      <c r="S162" s="530">
        <f>R162/Q162*100</f>
        <v>100.61174289488083</v>
      </c>
      <c r="T162" s="580">
        <f>T163</f>
        <v>0</v>
      </c>
      <c r="U162" s="581">
        <f>U163</f>
        <v>0</v>
      </c>
      <c r="V162" s="530" t="e">
        <f t="shared" si="89"/>
        <v>#DIV/0!</v>
      </c>
      <c r="W162" s="580">
        <f>W163</f>
        <v>0</v>
      </c>
      <c r="X162" s="581">
        <f>X163</f>
        <v>0</v>
      </c>
      <c r="Y162" s="530" t="e">
        <f t="shared" si="90"/>
        <v>#DIV/0!</v>
      </c>
      <c r="Z162" s="580">
        <f>Z163</f>
        <v>0</v>
      </c>
      <c r="AA162" s="581">
        <f>AA163</f>
        <v>0</v>
      </c>
      <c r="AB162" s="530" t="e">
        <f t="shared" si="91"/>
        <v>#DIV/0!</v>
      </c>
      <c r="AC162" s="580">
        <f>AC163</f>
        <v>0</v>
      </c>
      <c r="AD162" s="581">
        <f>AD163</f>
        <v>0</v>
      </c>
      <c r="AE162" s="530" t="e">
        <f t="shared" si="92"/>
        <v>#DIV/0!</v>
      </c>
      <c r="AF162" s="580">
        <f>AF163</f>
        <v>0</v>
      </c>
      <c r="AG162" s="581">
        <f>AG163</f>
        <v>0</v>
      </c>
      <c r="AH162" s="530" t="e">
        <f t="shared" si="93"/>
        <v>#DIV/0!</v>
      </c>
      <c r="AI162" s="580">
        <f>AI163</f>
        <v>0</v>
      </c>
      <c r="AJ162" s="581">
        <f>AJ163</f>
        <v>0</v>
      </c>
      <c r="AK162" s="530" t="e">
        <f t="shared" si="94"/>
        <v>#DIV/0!</v>
      </c>
      <c r="AL162" s="582">
        <f>AL163</f>
        <v>0</v>
      </c>
      <c r="AM162" s="583">
        <f>AM163</f>
        <v>0</v>
      </c>
      <c r="AN162" s="530" t="e">
        <f t="shared" si="95"/>
        <v>#DIV/0!</v>
      </c>
      <c r="AO162" s="580">
        <f>AO163</f>
        <v>0</v>
      </c>
      <c r="AP162" s="581">
        <f>AP163</f>
        <v>0</v>
      </c>
      <c r="AQ162" s="530" t="e">
        <f t="shared" si="96"/>
        <v>#DIV/0!</v>
      </c>
      <c r="AR162" s="580">
        <f>AR163</f>
        <v>0</v>
      </c>
      <c r="AS162" s="581">
        <f>AS163</f>
        <v>0</v>
      </c>
      <c r="AT162" s="530" t="e">
        <f t="shared" si="97"/>
        <v>#DIV/0!</v>
      </c>
      <c r="AU162" s="403">
        <f>AU163</f>
        <v>-163382.2</v>
      </c>
      <c r="AV162" s="403">
        <f aca="true" t="shared" si="113" ref="AU162:AW163">AV163</f>
        <v>-163382.2</v>
      </c>
      <c r="AW162" s="403">
        <f t="shared" si="113"/>
        <v>-164381.679</v>
      </c>
      <c r="AX162" s="528">
        <f t="shared" si="101"/>
        <v>100.61174289488083</v>
      </c>
      <c r="AY162" s="571"/>
      <c r="AZ162" s="571"/>
      <c r="BD162" s="405">
        <f t="shared" si="85"/>
        <v>-163382.2</v>
      </c>
      <c r="BE162" s="405">
        <f t="shared" si="70"/>
        <v>-163382.2</v>
      </c>
      <c r="BF162" s="405">
        <f t="shared" si="70"/>
        <v>-164381.679</v>
      </c>
      <c r="BG162" s="406">
        <f t="shared" si="86"/>
        <v>100.61174289488083</v>
      </c>
      <c r="BI162" s="509">
        <f t="shared" si="108"/>
        <v>0</v>
      </c>
      <c r="BJ162" s="509">
        <f t="shared" si="109"/>
        <v>0</v>
      </c>
      <c r="BK162" s="509">
        <f t="shared" si="110"/>
        <v>0</v>
      </c>
    </row>
    <row r="163" spans="1:63" ht="45" customHeight="1">
      <c r="A163" s="584" t="s">
        <v>466</v>
      </c>
      <c r="B163" s="585" t="s">
        <v>467</v>
      </c>
      <c r="C163" s="586">
        <f t="shared" si="111"/>
        <v>0</v>
      </c>
      <c r="D163" s="586">
        <f t="shared" si="111"/>
        <v>0</v>
      </c>
      <c r="E163" s="587">
        <f t="shared" si="111"/>
        <v>0</v>
      </c>
      <c r="F163" s="535" t="e">
        <f t="shared" si="103"/>
        <v>#DIV/0!</v>
      </c>
      <c r="G163" s="540">
        <f t="shared" si="112"/>
        <v>-163382.2</v>
      </c>
      <c r="H163" s="540">
        <f t="shared" si="112"/>
        <v>-163382.2</v>
      </c>
      <c r="I163" s="540">
        <f t="shared" si="112"/>
        <v>-164381.679</v>
      </c>
      <c r="J163" s="535">
        <f t="shared" si="102"/>
        <v>100.61174289488083</v>
      </c>
      <c r="K163" s="588">
        <f>K164</f>
        <v>0</v>
      </c>
      <c r="L163" s="589">
        <f>L164</f>
        <v>0</v>
      </c>
      <c r="M163" s="530" t="e">
        <f t="shared" si="87"/>
        <v>#DIV/0!</v>
      </c>
      <c r="N163" s="588">
        <f>N164</f>
        <v>0</v>
      </c>
      <c r="O163" s="589">
        <f>O164</f>
        <v>0</v>
      </c>
      <c r="P163" s="530" t="e">
        <f t="shared" si="88"/>
        <v>#DIV/0!</v>
      </c>
      <c r="Q163" s="588">
        <f>Q164</f>
        <v>-163382.2</v>
      </c>
      <c r="R163" s="589">
        <f>R164</f>
        <v>-164381.679</v>
      </c>
      <c r="S163" s="530">
        <f>R163/Q163*100</f>
        <v>100.61174289488083</v>
      </c>
      <c r="T163" s="588">
        <f>T164</f>
        <v>0</v>
      </c>
      <c r="U163" s="589">
        <f>U164</f>
        <v>0</v>
      </c>
      <c r="V163" s="530" t="e">
        <f t="shared" si="89"/>
        <v>#DIV/0!</v>
      </c>
      <c r="W163" s="588">
        <f>W164</f>
        <v>0</v>
      </c>
      <c r="X163" s="589">
        <f>X164</f>
        <v>0</v>
      </c>
      <c r="Y163" s="530" t="e">
        <f t="shared" si="90"/>
        <v>#DIV/0!</v>
      </c>
      <c r="Z163" s="588">
        <f>Z164</f>
        <v>0</v>
      </c>
      <c r="AA163" s="589">
        <f>AA164</f>
        <v>0</v>
      </c>
      <c r="AB163" s="530" t="e">
        <f t="shared" si="91"/>
        <v>#DIV/0!</v>
      </c>
      <c r="AC163" s="588">
        <f>AC164</f>
        <v>0</v>
      </c>
      <c r="AD163" s="589">
        <f>AD164</f>
        <v>0</v>
      </c>
      <c r="AE163" s="530" t="e">
        <f t="shared" si="92"/>
        <v>#DIV/0!</v>
      </c>
      <c r="AF163" s="588">
        <f>AF164</f>
        <v>0</v>
      </c>
      <c r="AG163" s="589">
        <f>AG164</f>
        <v>0</v>
      </c>
      <c r="AH163" s="530" t="e">
        <f t="shared" si="93"/>
        <v>#DIV/0!</v>
      </c>
      <c r="AI163" s="588">
        <f>AI164</f>
        <v>0</v>
      </c>
      <c r="AJ163" s="589">
        <f>AJ164</f>
        <v>0</v>
      </c>
      <c r="AK163" s="530" t="e">
        <f t="shared" si="94"/>
        <v>#DIV/0!</v>
      </c>
      <c r="AL163" s="542">
        <f>AL164</f>
        <v>0</v>
      </c>
      <c r="AM163" s="590">
        <f>AM164</f>
        <v>0</v>
      </c>
      <c r="AN163" s="530" t="e">
        <f t="shared" si="95"/>
        <v>#DIV/0!</v>
      </c>
      <c r="AO163" s="588">
        <f>AO164</f>
        <v>0</v>
      </c>
      <c r="AP163" s="589">
        <f>AP164</f>
        <v>0</v>
      </c>
      <c r="AQ163" s="530" t="e">
        <f t="shared" si="96"/>
        <v>#DIV/0!</v>
      </c>
      <c r="AR163" s="588">
        <f>AR164</f>
        <v>0</v>
      </c>
      <c r="AS163" s="589">
        <f>AS164</f>
        <v>0</v>
      </c>
      <c r="AT163" s="530" t="e">
        <f t="shared" si="97"/>
        <v>#DIV/0!</v>
      </c>
      <c r="AU163" s="403">
        <f t="shared" si="113"/>
        <v>-163382.2</v>
      </c>
      <c r="AV163" s="403">
        <f t="shared" si="113"/>
        <v>-163382.2</v>
      </c>
      <c r="AW163" s="403">
        <f t="shared" si="113"/>
        <v>-164381.679</v>
      </c>
      <c r="AX163" s="528">
        <f t="shared" si="101"/>
        <v>100.61174289488083</v>
      </c>
      <c r="AY163" s="571"/>
      <c r="AZ163" s="571"/>
      <c r="BD163" s="405">
        <f t="shared" si="85"/>
        <v>-163382.2</v>
      </c>
      <c r="BE163" s="405">
        <f t="shared" si="70"/>
        <v>-163382.2</v>
      </c>
      <c r="BF163" s="405">
        <f t="shared" si="70"/>
        <v>-164381.679</v>
      </c>
      <c r="BG163" s="406">
        <f t="shared" si="86"/>
        <v>100.61174289488083</v>
      </c>
      <c r="BI163" s="509">
        <f t="shared" si="108"/>
        <v>0</v>
      </c>
      <c r="BJ163" s="509">
        <f t="shared" si="109"/>
        <v>0</v>
      </c>
      <c r="BK163" s="509">
        <f t="shared" si="110"/>
        <v>0</v>
      </c>
    </row>
    <row r="164" spans="1:63" ht="42.75" customHeight="1">
      <c r="A164" s="584" t="s">
        <v>468</v>
      </c>
      <c r="B164" s="585" t="s">
        <v>469</v>
      </c>
      <c r="C164" s="586">
        <f t="shared" si="111"/>
        <v>0</v>
      </c>
      <c r="D164" s="586">
        <f t="shared" si="111"/>
        <v>0</v>
      </c>
      <c r="E164" s="587">
        <f t="shared" si="111"/>
        <v>0</v>
      </c>
      <c r="F164" s="535" t="e">
        <f t="shared" si="103"/>
        <v>#DIV/0!</v>
      </c>
      <c r="G164" s="540">
        <f>G166+G167</f>
        <v>-163382.2</v>
      </c>
      <c r="H164" s="540">
        <f>H166+H167</f>
        <v>-163382.2</v>
      </c>
      <c r="I164" s="540">
        <f>I166+I167</f>
        <v>-164381.679</v>
      </c>
      <c r="J164" s="535">
        <f t="shared" si="102"/>
        <v>100.61174289488083</v>
      </c>
      <c r="K164" s="588">
        <f>K165+K166+K167</f>
        <v>0</v>
      </c>
      <c r="L164" s="588">
        <f>L165+L166+L167</f>
        <v>0</v>
      </c>
      <c r="M164" s="530" t="e">
        <f t="shared" si="87"/>
        <v>#DIV/0!</v>
      </c>
      <c r="N164" s="588">
        <f>N165+N166+N167</f>
        <v>0</v>
      </c>
      <c r="O164" s="588">
        <f>O165+O166+O167</f>
        <v>0</v>
      </c>
      <c r="P164" s="530" t="e">
        <f t="shared" si="88"/>
        <v>#DIV/0!</v>
      </c>
      <c r="Q164" s="588">
        <f>Q165+Q166+Q167</f>
        <v>-163382.2</v>
      </c>
      <c r="R164" s="588">
        <f>R165+R166+R167</f>
        <v>-164381.679</v>
      </c>
      <c r="S164" s="530">
        <f>R164/Q164*100</f>
        <v>100.61174289488083</v>
      </c>
      <c r="T164" s="588">
        <f>T165+T166+T167</f>
        <v>0</v>
      </c>
      <c r="U164" s="588">
        <f>U165+U166+U167</f>
        <v>0</v>
      </c>
      <c r="V164" s="530" t="e">
        <f t="shared" si="89"/>
        <v>#DIV/0!</v>
      </c>
      <c r="W164" s="588">
        <f>W165+W166</f>
        <v>0</v>
      </c>
      <c r="X164" s="588">
        <f>X165+X166</f>
        <v>0</v>
      </c>
      <c r="Y164" s="530" t="e">
        <f t="shared" si="90"/>
        <v>#DIV/0!</v>
      </c>
      <c r="Z164" s="588">
        <f>Z165+Z166</f>
        <v>0</v>
      </c>
      <c r="AA164" s="588">
        <f>AA165+AA166</f>
        <v>0</v>
      </c>
      <c r="AB164" s="530" t="e">
        <f t="shared" si="91"/>
        <v>#DIV/0!</v>
      </c>
      <c r="AC164" s="588">
        <f>AC165+AC166</f>
        <v>0</v>
      </c>
      <c r="AD164" s="588">
        <f>AD165+AD166</f>
        <v>0</v>
      </c>
      <c r="AE164" s="530" t="e">
        <f t="shared" si="92"/>
        <v>#DIV/0!</v>
      </c>
      <c r="AF164" s="588">
        <f>AF165+AF166</f>
        <v>0</v>
      </c>
      <c r="AG164" s="588">
        <f>AG165+AG166</f>
        <v>0</v>
      </c>
      <c r="AH164" s="530" t="e">
        <f t="shared" si="93"/>
        <v>#DIV/0!</v>
      </c>
      <c r="AI164" s="559">
        <f>AI166</f>
        <v>0</v>
      </c>
      <c r="AJ164" s="559">
        <f>AJ166</f>
        <v>0</v>
      </c>
      <c r="AK164" s="530" t="e">
        <f t="shared" si="94"/>
        <v>#DIV/0!</v>
      </c>
      <c r="AL164" s="542">
        <f>AL165+AL166</f>
        <v>0</v>
      </c>
      <c r="AM164" s="542">
        <f>AM165+AM166</f>
        <v>0</v>
      </c>
      <c r="AN164" s="530" t="e">
        <f t="shared" si="95"/>
        <v>#DIV/0!</v>
      </c>
      <c r="AO164" s="588">
        <f>AO165+AO166</f>
        <v>0</v>
      </c>
      <c r="AP164" s="588">
        <f>AP165+AP166</f>
        <v>0</v>
      </c>
      <c r="AQ164" s="530" t="e">
        <f t="shared" si="96"/>
        <v>#DIV/0!</v>
      </c>
      <c r="AR164" s="588">
        <f>AR165+AR166</f>
        <v>0</v>
      </c>
      <c r="AS164" s="588">
        <f>AS165+AS166</f>
        <v>0</v>
      </c>
      <c r="AT164" s="530" t="e">
        <f t="shared" si="97"/>
        <v>#DIV/0!</v>
      </c>
      <c r="AU164" s="403">
        <f>AU165+AU166+AU167</f>
        <v>-163382.2</v>
      </c>
      <c r="AV164" s="403">
        <f>AV165+AV166+AV167</f>
        <v>-163382.2</v>
      </c>
      <c r="AW164" s="403">
        <f>AW165+AW166+AW167</f>
        <v>-164381.679</v>
      </c>
      <c r="AX164" s="528">
        <f t="shared" si="101"/>
        <v>100.61174289488083</v>
      </c>
      <c r="BD164" s="405">
        <f t="shared" si="85"/>
        <v>-163382.2</v>
      </c>
      <c r="BE164" s="405">
        <f t="shared" si="70"/>
        <v>-163382.2</v>
      </c>
      <c r="BF164" s="405">
        <f t="shared" si="70"/>
        <v>-164381.679</v>
      </c>
      <c r="BG164" s="406">
        <f t="shared" si="86"/>
        <v>100.61174289488083</v>
      </c>
      <c r="BI164" s="509">
        <f t="shared" si="108"/>
        <v>0</v>
      </c>
      <c r="BJ164" s="509">
        <f t="shared" si="109"/>
        <v>0</v>
      </c>
      <c r="BK164" s="509">
        <f t="shared" si="110"/>
        <v>0</v>
      </c>
    </row>
    <row r="165" spans="1:63" ht="65.25" customHeight="1">
      <c r="A165" s="584" t="s">
        <v>470</v>
      </c>
      <c r="B165" s="585" t="s">
        <v>471</v>
      </c>
      <c r="C165" s="451">
        <f>-(C123-C120+C147+C159+C155)</f>
        <v>0</v>
      </c>
      <c r="D165" s="451">
        <f>-(D123-D120+D147+D159+D155)</f>
        <v>0</v>
      </c>
      <c r="E165" s="451">
        <f>-(E123-E120+E147+E159+E155)</f>
        <v>0</v>
      </c>
      <c r="F165" s="535" t="e">
        <f t="shared" si="103"/>
        <v>#DIV/0!</v>
      </c>
      <c r="G165" s="540"/>
      <c r="H165" s="540"/>
      <c r="I165" s="540"/>
      <c r="J165" s="535" t="e">
        <f t="shared" si="102"/>
        <v>#DIV/0!</v>
      </c>
      <c r="K165" s="453"/>
      <c r="L165" s="453"/>
      <c r="M165" s="551" t="e">
        <f t="shared" si="87"/>
        <v>#DIV/0!</v>
      </c>
      <c r="N165" s="453"/>
      <c r="O165" s="453"/>
      <c r="P165" s="551" t="e">
        <f t="shared" si="88"/>
        <v>#DIV/0!</v>
      </c>
      <c r="Q165" s="453"/>
      <c r="R165" s="453"/>
      <c r="S165" s="551"/>
      <c r="T165" s="453"/>
      <c r="U165" s="453"/>
      <c r="V165" s="551" t="e">
        <f t="shared" si="89"/>
        <v>#DIV/0!</v>
      </c>
      <c r="W165" s="453"/>
      <c r="X165" s="453"/>
      <c r="Y165" s="551" t="e">
        <f t="shared" si="90"/>
        <v>#DIV/0!</v>
      </c>
      <c r="Z165" s="453"/>
      <c r="AA165" s="453"/>
      <c r="AB165" s="551" t="e">
        <f t="shared" si="91"/>
        <v>#DIV/0!</v>
      </c>
      <c r="AC165" s="453"/>
      <c r="AD165" s="453"/>
      <c r="AE165" s="551" t="e">
        <f t="shared" si="92"/>
        <v>#DIV/0!</v>
      </c>
      <c r="AF165" s="453"/>
      <c r="AG165" s="453"/>
      <c r="AH165" s="551" t="e">
        <f t="shared" si="93"/>
        <v>#DIV/0!</v>
      </c>
      <c r="AI165" s="453"/>
      <c r="AJ165" s="453"/>
      <c r="AK165" s="551" t="e">
        <f t="shared" si="94"/>
        <v>#DIV/0!</v>
      </c>
      <c r="AL165" s="454"/>
      <c r="AM165" s="454"/>
      <c r="AN165" s="551" t="e">
        <f t="shared" si="95"/>
        <v>#DIV/0!</v>
      </c>
      <c r="AO165" s="453"/>
      <c r="AP165" s="453"/>
      <c r="AQ165" s="551" t="e">
        <f t="shared" si="96"/>
        <v>#DIV/0!</v>
      </c>
      <c r="AR165" s="453"/>
      <c r="AS165" s="453"/>
      <c r="AT165" s="530" t="e">
        <f t="shared" si="97"/>
        <v>#DIV/0!</v>
      </c>
      <c r="AU165" s="403">
        <f aca="true" t="shared" si="114" ref="AU165:AW167">C165+G165</f>
        <v>0</v>
      </c>
      <c r="AV165" s="403">
        <f t="shared" si="114"/>
        <v>0</v>
      </c>
      <c r="AW165" s="403">
        <f t="shared" si="114"/>
        <v>0</v>
      </c>
      <c r="AX165" s="528" t="e">
        <f t="shared" si="101"/>
        <v>#DIV/0!</v>
      </c>
      <c r="BD165" s="405">
        <f t="shared" si="85"/>
        <v>0</v>
      </c>
      <c r="BE165" s="405">
        <f t="shared" si="70"/>
        <v>0</v>
      </c>
      <c r="BF165" s="405">
        <f t="shared" si="70"/>
        <v>0</v>
      </c>
      <c r="BG165" s="406" t="e">
        <f t="shared" si="86"/>
        <v>#DIV/0!</v>
      </c>
      <c r="BI165" s="509">
        <f t="shared" si="108"/>
        <v>0</v>
      </c>
      <c r="BJ165" s="509">
        <f t="shared" si="109"/>
        <v>0</v>
      </c>
      <c r="BK165" s="509" t="e">
        <f t="shared" si="110"/>
        <v>#DIV/0!</v>
      </c>
    </row>
    <row r="166" spans="1:63" ht="45.75" customHeight="1">
      <c r="A166" s="591" t="s">
        <v>472</v>
      </c>
      <c r="B166" s="592" t="s">
        <v>473</v>
      </c>
      <c r="C166" s="550"/>
      <c r="D166" s="550"/>
      <c r="E166" s="550"/>
      <c r="F166" s="535"/>
      <c r="G166" s="540">
        <f>-(BA126-G121)</f>
        <v>0</v>
      </c>
      <c r="H166" s="540">
        <f>-(BA126-H121)</f>
        <v>0</v>
      </c>
      <c r="I166" s="540">
        <f>-(BB126-I121)</f>
        <v>0</v>
      </c>
      <c r="J166" s="535" t="e">
        <f t="shared" si="102"/>
        <v>#DIV/0!</v>
      </c>
      <c r="K166" s="453"/>
      <c r="L166" s="453"/>
      <c r="M166" s="530" t="e">
        <f t="shared" si="87"/>
        <v>#DIV/0!</v>
      </c>
      <c r="N166" s="453"/>
      <c r="O166" s="453"/>
      <c r="P166" s="530" t="e">
        <f t="shared" si="88"/>
        <v>#DIV/0!</v>
      </c>
      <c r="Q166" s="453"/>
      <c r="R166" s="453"/>
      <c r="S166" s="530"/>
      <c r="T166" s="593"/>
      <c r="U166" s="593"/>
      <c r="V166" s="530" t="e">
        <f t="shared" si="89"/>
        <v>#DIV/0!</v>
      </c>
      <c r="W166" s="593"/>
      <c r="X166" s="593"/>
      <c r="Y166" s="530" t="e">
        <f t="shared" si="90"/>
        <v>#DIV/0!</v>
      </c>
      <c r="Z166" s="593"/>
      <c r="AA166" s="593"/>
      <c r="AB166" s="530" t="e">
        <f t="shared" si="91"/>
        <v>#DIV/0!</v>
      </c>
      <c r="AC166" s="593"/>
      <c r="AD166" s="593"/>
      <c r="AE166" s="530" t="e">
        <f t="shared" si="92"/>
        <v>#DIV/0!</v>
      </c>
      <c r="AF166" s="593"/>
      <c r="AG166" s="593"/>
      <c r="AH166" s="530" t="e">
        <f t="shared" si="93"/>
        <v>#DIV/0!</v>
      </c>
      <c r="AI166" s="468"/>
      <c r="AJ166" s="468"/>
      <c r="AK166" s="530" t="e">
        <f t="shared" si="94"/>
        <v>#DIV/0!</v>
      </c>
      <c r="AL166" s="594"/>
      <c r="AM166" s="594"/>
      <c r="AN166" s="530" t="e">
        <f t="shared" si="95"/>
        <v>#DIV/0!</v>
      </c>
      <c r="AO166" s="595"/>
      <c r="AP166" s="593"/>
      <c r="AQ166" s="530" t="e">
        <f t="shared" si="96"/>
        <v>#DIV/0!</v>
      </c>
      <c r="AR166" s="593"/>
      <c r="AS166" s="593"/>
      <c r="AT166" s="530" t="e">
        <f t="shared" si="97"/>
        <v>#DIV/0!</v>
      </c>
      <c r="AU166" s="403">
        <f t="shared" si="114"/>
        <v>0</v>
      </c>
      <c r="AV166" s="403">
        <f t="shared" si="114"/>
        <v>0</v>
      </c>
      <c r="AW166" s="403">
        <f t="shared" si="114"/>
        <v>0</v>
      </c>
      <c r="AX166" s="528" t="e">
        <f t="shared" si="101"/>
        <v>#DIV/0!</v>
      </c>
      <c r="BD166" s="405">
        <f t="shared" si="85"/>
        <v>0</v>
      </c>
      <c r="BE166" s="405">
        <f t="shared" si="70"/>
        <v>0</v>
      </c>
      <c r="BF166" s="405">
        <f t="shared" si="70"/>
        <v>0</v>
      </c>
      <c r="BG166" s="406" t="e">
        <f t="shared" si="86"/>
        <v>#DIV/0!</v>
      </c>
      <c r="BI166" s="509">
        <f t="shared" si="108"/>
        <v>0</v>
      </c>
      <c r="BJ166" s="509">
        <f t="shared" si="109"/>
        <v>0</v>
      </c>
      <c r="BK166" s="509" t="e">
        <f t="shared" si="110"/>
        <v>#DIV/0!</v>
      </c>
    </row>
    <row r="167" spans="1:63" ht="40.5" customHeight="1">
      <c r="A167" s="591" t="s">
        <v>474</v>
      </c>
      <c r="B167" s="592" t="s">
        <v>475</v>
      </c>
      <c r="C167" s="550"/>
      <c r="D167" s="550"/>
      <c r="E167" s="550"/>
      <c r="F167" s="535"/>
      <c r="G167" s="540">
        <f>-(BA125-G122+G141+G148)</f>
        <v>-163382.2</v>
      </c>
      <c r="H167" s="540">
        <f>-(BA125-H122+H141+H148)</f>
        <v>-163382.2</v>
      </c>
      <c r="I167" s="540">
        <f>-(BB125-I122+I141+I148)</f>
        <v>-164381.679</v>
      </c>
      <c r="J167" s="535">
        <f t="shared" si="102"/>
        <v>100.61174289488083</v>
      </c>
      <c r="K167" s="468"/>
      <c r="L167" s="468"/>
      <c r="M167" s="530"/>
      <c r="N167" s="593"/>
      <c r="O167" s="593"/>
      <c r="P167" s="530"/>
      <c r="Q167" s="593">
        <v>-163382.2</v>
      </c>
      <c r="R167" s="593">
        <v>-164381.679</v>
      </c>
      <c r="S167" s="530"/>
      <c r="T167" s="596"/>
      <c r="U167" s="596"/>
      <c r="V167" s="551"/>
      <c r="W167" s="596"/>
      <c r="X167" s="596"/>
      <c r="Y167" s="551"/>
      <c r="Z167" s="596"/>
      <c r="AA167" s="596"/>
      <c r="AB167" s="551"/>
      <c r="AC167" s="596"/>
      <c r="AD167" s="596"/>
      <c r="AE167" s="551"/>
      <c r="AF167" s="596"/>
      <c r="AG167" s="596"/>
      <c r="AH167" s="551"/>
      <c r="AI167" s="559"/>
      <c r="AJ167" s="559"/>
      <c r="AK167" s="551"/>
      <c r="AL167" s="560"/>
      <c r="AM167" s="560"/>
      <c r="AN167" s="551"/>
      <c r="AO167" s="597"/>
      <c r="AP167" s="596"/>
      <c r="AQ167" s="551"/>
      <c r="AR167" s="596"/>
      <c r="AS167" s="596"/>
      <c r="AT167" s="551" t="e">
        <f t="shared" si="97"/>
        <v>#DIV/0!</v>
      </c>
      <c r="AU167" s="403">
        <f t="shared" si="114"/>
        <v>-163382.2</v>
      </c>
      <c r="AV167" s="403">
        <f t="shared" si="114"/>
        <v>-163382.2</v>
      </c>
      <c r="AW167" s="403">
        <f t="shared" si="114"/>
        <v>-164381.679</v>
      </c>
      <c r="AX167" s="528">
        <f t="shared" si="101"/>
        <v>100.61174289488083</v>
      </c>
      <c r="BD167" s="405">
        <f t="shared" si="85"/>
        <v>-163382.2</v>
      </c>
      <c r="BE167" s="405">
        <f t="shared" si="70"/>
        <v>-163382.2</v>
      </c>
      <c r="BF167" s="405">
        <f t="shared" si="70"/>
        <v>-164381.679</v>
      </c>
      <c r="BG167" s="406">
        <f t="shared" si="86"/>
        <v>100.61174289488083</v>
      </c>
      <c r="BI167" s="509">
        <f t="shared" si="108"/>
        <v>0</v>
      </c>
      <c r="BJ167" s="509">
        <f t="shared" si="109"/>
        <v>0</v>
      </c>
      <c r="BK167" s="509">
        <f t="shared" si="110"/>
        <v>0</v>
      </c>
    </row>
    <row r="168" spans="1:63" ht="45" customHeight="1">
      <c r="A168" s="576" t="s">
        <v>476</v>
      </c>
      <c r="B168" s="577" t="s">
        <v>477</v>
      </c>
      <c r="C168" s="578">
        <f aca="true" t="shared" si="115" ref="C168:E170">C169</f>
        <v>0</v>
      </c>
      <c r="D168" s="578">
        <f t="shared" si="115"/>
        <v>0</v>
      </c>
      <c r="E168" s="579">
        <f t="shared" si="115"/>
        <v>0</v>
      </c>
      <c r="F168" s="535" t="e">
        <f>E168/D168*100</f>
        <v>#DIV/0!</v>
      </c>
      <c r="G168" s="540">
        <f aca="true" t="shared" si="116" ref="G168:I169">G169</f>
        <v>171219.59133000002</v>
      </c>
      <c r="H168" s="540">
        <f t="shared" si="116"/>
        <v>171219.59133000002</v>
      </c>
      <c r="I168" s="540">
        <f t="shared" si="116"/>
        <v>171022.59133000002</v>
      </c>
      <c r="J168" s="535">
        <f t="shared" si="102"/>
        <v>99.88494307312045</v>
      </c>
      <c r="K168" s="580">
        <f>K169</f>
        <v>0</v>
      </c>
      <c r="L168" s="581">
        <f>L169</f>
        <v>0</v>
      </c>
      <c r="M168" s="530" t="e">
        <f t="shared" si="87"/>
        <v>#DIV/0!</v>
      </c>
      <c r="N168" s="580">
        <f>N169</f>
        <v>0</v>
      </c>
      <c r="O168" s="581">
        <f>O169</f>
        <v>0</v>
      </c>
      <c r="P168" s="530" t="e">
        <f t="shared" si="88"/>
        <v>#DIV/0!</v>
      </c>
      <c r="Q168" s="580">
        <f>Q169</f>
        <v>171219.59133</v>
      </c>
      <c r="R168" s="581">
        <f>R169</f>
        <v>171022.59133</v>
      </c>
      <c r="S168" s="530">
        <f>R168/Q168*100</f>
        <v>99.88494307312045</v>
      </c>
      <c r="T168" s="580">
        <f>T169</f>
        <v>0</v>
      </c>
      <c r="U168" s="581">
        <f>U169</f>
        <v>0</v>
      </c>
      <c r="V168" s="530" t="e">
        <f t="shared" si="89"/>
        <v>#DIV/0!</v>
      </c>
      <c r="W168" s="580">
        <f>W169</f>
        <v>0</v>
      </c>
      <c r="X168" s="581">
        <f>X169</f>
        <v>0</v>
      </c>
      <c r="Y168" s="530" t="e">
        <f t="shared" si="90"/>
        <v>#DIV/0!</v>
      </c>
      <c r="Z168" s="580">
        <f>Z169</f>
        <v>0</v>
      </c>
      <c r="AA168" s="581">
        <f>AA169</f>
        <v>0</v>
      </c>
      <c r="AB168" s="530" t="e">
        <f t="shared" si="91"/>
        <v>#DIV/0!</v>
      </c>
      <c r="AC168" s="580">
        <f>AC169</f>
        <v>0</v>
      </c>
      <c r="AD168" s="581">
        <f>AD169</f>
        <v>0</v>
      </c>
      <c r="AE168" s="530" t="e">
        <f t="shared" si="92"/>
        <v>#DIV/0!</v>
      </c>
      <c r="AF168" s="580">
        <f>AF169</f>
        <v>0</v>
      </c>
      <c r="AG168" s="581">
        <f>AG169</f>
        <v>0</v>
      </c>
      <c r="AH168" s="530" t="e">
        <f t="shared" si="93"/>
        <v>#DIV/0!</v>
      </c>
      <c r="AI168" s="580">
        <f>AI169</f>
        <v>0</v>
      </c>
      <c r="AJ168" s="581">
        <f>AJ169</f>
        <v>0</v>
      </c>
      <c r="AK168" s="530" t="e">
        <f t="shared" si="94"/>
        <v>#DIV/0!</v>
      </c>
      <c r="AL168" s="582">
        <f>AL169</f>
        <v>0</v>
      </c>
      <c r="AM168" s="583">
        <f>AM169</f>
        <v>0</v>
      </c>
      <c r="AN168" s="530" t="e">
        <f t="shared" si="95"/>
        <v>#DIV/0!</v>
      </c>
      <c r="AO168" s="580">
        <f>AO169</f>
        <v>0</v>
      </c>
      <c r="AP168" s="581">
        <f>AP169</f>
        <v>0</v>
      </c>
      <c r="AQ168" s="530" t="e">
        <f t="shared" si="96"/>
        <v>#DIV/0!</v>
      </c>
      <c r="AR168" s="580">
        <f>AR169</f>
        <v>0</v>
      </c>
      <c r="AS168" s="581">
        <f>AS169</f>
        <v>0</v>
      </c>
      <c r="AT168" s="530" t="e">
        <f t="shared" si="97"/>
        <v>#DIV/0!</v>
      </c>
      <c r="AU168" s="403">
        <f aca="true" t="shared" si="117" ref="AU168:AW169">AU169</f>
        <v>171219.59133000002</v>
      </c>
      <c r="AV168" s="403">
        <f t="shared" si="117"/>
        <v>171219.59133000002</v>
      </c>
      <c r="AW168" s="403">
        <f t="shared" si="117"/>
        <v>171022.59133000002</v>
      </c>
      <c r="AX168" s="528">
        <f t="shared" si="101"/>
        <v>99.88494307312045</v>
      </c>
      <c r="BD168" s="405">
        <f t="shared" si="85"/>
        <v>171219.59133</v>
      </c>
      <c r="BE168" s="405">
        <f t="shared" si="70"/>
        <v>171219.59133</v>
      </c>
      <c r="BF168" s="405">
        <f t="shared" si="70"/>
        <v>171022.59133</v>
      </c>
      <c r="BG168" s="406">
        <f t="shared" si="86"/>
        <v>99.88494307312045</v>
      </c>
      <c r="BI168" s="509">
        <f t="shared" si="108"/>
        <v>0</v>
      </c>
      <c r="BJ168" s="509">
        <f t="shared" si="109"/>
        <v>0</v>
      </c>
      <c r="BK168" s="509">
        <f t="shared" si="110"/>
        <v>0</v>
      </c>
    </row>
    <row r="169" spans="1:63" ht="45.75" customHeight="1">
      <c r="A169" s="584" t="s">
        <v>478</v>
      </c>
      <c r="B169" s="585" t="s">
        <v>479</v>
      </c>
      <c r="C169" s="586">
        <f t="shared" si="115"/>
        <v>0</v>
      </c>
      <c r="D169" s="586">
        <f t="shared" si="115"/>
        <v>0</v>
      </c>
      <c r="E169" s="587">
        <f t="shared" si="115"/>
        <v>0</v>
      </c>
      <c r="F169" s="535" t="e">
        <f>E169/D169*100</f>
        <v>#DIV/0!</v>
      </c>
      <c r="G169" s="540">
        <f t="shared" si="116"/>
        <v>171219.59133000002</v>
      </c>
      <c r="H169" s="540">
        <f t="shared" si="116"/>
        <v>171219.59133000002</v>
      </c>
      <c r="I169" s="540">
        <f t="shared" si="116"/>
        <v>171022.59133000002</v>
      </c>
      <c r="J169" s="535">
        <f t="shared" si="102"/>
        <v>99.88494307312045</v>
      </c>
      <c r="K169" s="588">
        <f>K170</f>
        <v>0</v>
      </c>
      <c r="L169" s="589">
        <f>L170</f>
        <v>0</v>
      </c>
      <c r="M169" s="530" t="e">
        <f t="shared" si="87"/>
        <v>#DIV/0!</v>
      </c>
      <c r="N169" s="588">
        <f>N170</f>
        <v>0</v>
      </c>
      <c r="O169" s="589">
        <f>O170</f>
        <v>0</v>
      </c>
      <c r="P169" s="530" t="e">
        <f t="shared" si="88"/>
        <v>#DIV/0!</v>
      </c>
      <c r="Q169" s="588">
        <f>Q170</f>
        <v>171219.59133</v>
      </c>
      <c r="R169" s="589">
        <f>R170</f>
        <v>171022.59133</v>
      </c>
      <c r="S169" s="530">
        <f>R169/Q169*100</f>
        <v>99.88494307312045</v>
      </c>
      <c r="T169" s="588">
        <f>T170</f>
        <v>0</v>
      </c>
      <c r="U169" s="589">
        <f>U170</f>
        <v>0</v>
      </c>
      <c r="V169" s="530" t="e">
        <f t="shared" si="89"/>
        <v>#DIV/0!</v>
      </c>
      <c r="W169" s="588">
        <f>W170</f>
        <v>0</v>
      </c>
      <c r="X169" s="589">
        <f>X170</f>
        <v>0</v>
      </c>
      <c r="Y169" s="530" t="e">
        <f t="shared" si="90"/>
        <v>#DIV/0!</v>
      </c>
      <c r="Z169" s="588">
        <f>Z170</f>
        <v>0</v>
      </c>
      <c r="AA169" s="589">
        <f>AA170</f>
        <v>0</v>
      </c>
      <c r="AB169" s="530" t="e">
        <f t="shared" si="91"/>
        <v>#DIV/0!</v>
      </c>
      <c r="AC169" s="588">
        <f>AC170</f>
        <v>0</v>
      </c>
      <c r="AD169" s="589">
        <f>AD170</f>
        <v>0</v>
      </c>
      <c r="AE169" s="530" t="e">
        <f t="shared" si="92"/>
        <v>#DIV/0!</v>
      </c>
      <c r="AF169" s="588">
        <f>AF170</f>
        <v>0</v>
      </c>
      <c r="AG169" s="589">
        <f>AG170</f>
        <v>0</v>
      </c>
      <c r="AH169" s="530" t="e">
        <f t="shared" si="93"/>
        <v>#DIV/0!</v>
      </c>
      <c r="AI169" s="588">
        <f>AI170</f>
        <v>0</v>
      </c>
      <c r="AJ169" s="589">
        <f>AJ170</f>
        <v>0</v>
      </c>
      <c r="AK169" s="530" t="e">
        <f t="shared" si="94"/>
        <v>#DIV/0!</v>
      </c>
      <c r="AL169" s="542">
        <f>AL170</f>
        <v>0</v>
      </c>
      <c r="AM169" s="598">
        <f>AM170</f>
        <v>0</v>
      </c>
      <c r="AN169" s="530" t="e">
        <f t="shared" si="95"/>
        <v>#DIV/0!</v>
      </c>
      <c r="AO169" s="588">
        <f>AO170</f>
        <v>0</v>
      </c>
      <c r="AP169" s="589">
        <f>AP170</f>
        <v>0</v>
      </c>
      <c r="AQ169" s="530" t="e">
        <f t="shared" si="96"/>
        <v>#DIV/0!</v>
      </c>
      <c r="AR169" s="588">
        <f>AR170</f>
        <v>0</v>
      </c>
      <c r="AS169" s="589">
        <f>AS170</f>
        <v>0</v>
      </c>
      <c r="AT169" s="530" t="e">
        <f t="shared" si="97"/>
        <v>#DIV/0!</v>
      </c>
      <c r="AU169" s="403">
        <f t="shared" si="117"/>
        <v>171219.59133000002</v>
      </c>
      <c r="AV169" s="403">
        <f t="shared" si="117"/>
        <v>171219.59133000002</v>
      </c>
      <c r="AW169" s="403">
        <f t="shared" si="117"/>
        <v>171022.59133000002</v>
      </c>
      <c r="AX169" s="528">
        <f t="shared" si="101"/>
        <v>99.88494307312045</v>
      </c>
      <c r="BD169" s="405">
        <f t="shared" si="85"/>
        <v>171219.59133</v>
      </c>
      <c r="BE169" s="405">
        <f t="shared" si="70"/>
        <v>171219.59133</v>
      </c>
      <c r="BF169" s="405">
        <f t="shared" si="70"/>
        <v>171022.59133</v>
      </c>
      <c r="BG169" s="406">
        <f t="shared" si="86"/>
        <v>99.88494307312045</v>
      </c>
      <c r="BI169" s="509">
        <f t="shared" si="108"/>
        <v>0</v>
      </c>
      <c r="BJ169" s="509">
        <f t="shared" si="109"/>
        <v>0</v>
      </c>
      <c r="BK169" s="509">
        <f t="shared" si="110"/>
        <v>0</v>
      </c>
    </row>
    <row r="170" spans="1:63" ht="45.75" customHeight="1">
      <c r="A170" s="584" t="s">
        <v>480</v>
      </c>
      <c r="B170" s="585" t="s">
        <v>481</v>
      </c>
      <c r="C170" s="586">
        <f t="shared" si="115"/>
        <v>0</v>
      </c>
      <c r="D170" s="586">
        <f t="shared" si="115"/>
        <v>0</v>
      </c>
      <c r="E170" s="587">
        <f t="shared" si="115"/>
        <v>0</v>
      </c>
      <c r="F170" s="535" t="e">
        <f>E170/D170*100</f>
        <v>#DIV/0!</v>
      </c>
      <c r="G170" s="540">
        <f>G172+G173</f>
        <v>171219.59133000002</v>
      </c>
      <c r="H170" s="540">
        <f>H172+H173</f>
        <v>171219.59133000002</v>
      </c>
      <c r="I170" s="540">
        <f>I172+I173</f>
        <v>171022.59133000002</v>
      </c>
      <c r="J170" s="535">
        <f t="shared" si="102"/>
        <v>99.88494307312045</v>
      </c>
      <c r="K170" s="588">
        <f>K171+K172+K173</f>
        <v>0</v>
      </c>
      <c r="L170" s="588">
        <f>L171+L172+L173</f>
        <v>0</v>
      </c>
      <c r="M170" s="530" t="e">
        <f t="shared" si="87"/>
        <v>#DIV/0!</v>
      </c>
      <c r="N170" s="588">
        <f>N171+N172+N173</f>
        <v>0</v>
      </c>
      <c r="O170" s="588">
        <f>O171+O172+O173</f>
        <v>0</v>
      </c>
      <c r="P170" s="530" t="e">
        <f t="shared" si="88"/>
        <v>#DIV/0!</v>
      </c>
      <c r="Q170" s="588">
        <f>Q171+Q172+Q173</f>
        <v>171219.59133</v>
      </c>
      <c r="R170" s="588">
        <f>R171+R172+R173</f>
        <v>171022.59133</v>
      </c>
      <c r="S170" s="530">
        <f>R170/Q170*100</f>
        <v>99.88494307312045</v>
      </c>
      <c r="T170" s="588">
        <f>T171+T172+T173</f>
        <v>0</v>
      </c>
      <c r="U170" s="588">
        <f>U171+U172+U173</f>
        <v>0</v>
      </c>
      <c r="V170" s="530" t="e">
        <f t="shared" si="89"/>
        <v>#DIV/0!</v>
      </c>
      <c r="W170" s="588">
        <f>W171+W172</f>
        <v>0</v>
      </c>
      <c r="X170" s="588">
        <f>X171+X172</f>
        <v>0</v>
      </c>
      <c r="Y170" s="530" t="e">
        <f t="shared" si="90"/>
        <v>#DIV/0!</v>
      </c>
      <c r="Z170" s="588">
        <f>Z171+Z172</f>
        <v>0</v>
      </c>
      <c r="AA170" s="588">
        <f>AA171+AA172</f>
        <v>0</v>
      </c>
      <c r="AB170" s="530" t="e">
        <f t="shared" si="91"/>
        <v>#DIV/0!</v>
      </c>
      <c r="AC170" s="588">
        <f>AC171+AC172</f>
        <v>0</v>
      </c>
      <c r="AD170" s="588">
        <f>AD171+AD172</f>
        <v>0</v>
      </c>
      <c r="AE170" s="530" t="e">
        <f t="shared" si="92"/>
        <v>#DIV/0!</v>
      </c>
      <c r="AF170" s="588">
        <f>AF171+AF172</f>
        <v>0</v>
      </c>
      <c r="AG170" s="588">
        <f>AG171+AG172</f>
        <v>0</v>
      </c>
      <c r="AH170" s="530" t="e">
        <f t="shared" si="93"/>
        <v>#DIV/0!</v>
      </c>
      <c r="AI170" s="588">
        <f>AI171+AI172</f>
        <v>0</v>
      </c>
      <c r="AJ170" s="588">
        <f>AJ171+AJ172</f>
        <v>0</v>
      </c>
      <c r="AK170" s="530" t="e">
        <f t="shared" si="94"/>
        <v>#DIV/0!</v>
      </c>
      <c r="AL170" s="542">
        <f>AL171+AL172</f>
        <v>0</v>
      </c>
      <c r="AM170" s="542">
        <f>AM171+AM172</f>
        <v>0</v>
      </c>
      <c r="AN170" s="530" t="e">
        <f t="shared" si="95"/>
        <v>#DIV/0!</v>
      </c>
      <c r="AO170" s="588">
        <f>AO171+AO172</f>
        <v>0</v>
      </c>
      <c r="AP170" s="588">
        <f>AP171+AP172</f>
        <v>0</v>
      </c>
      <c r="AQ170" s="530" t="e">
        <f t="shared" si="96"/>
        <v>#DIV/0!</v>
      </c>
      <c r="AR170" s="588">
        <f>AR171+AR172</f>
        <v>0</v>
      </c>
      <c r="AS170" s="588">
        <f>AS171+AS172</f>
        <v>0</v>
      </c>
      <c r="AT170" s="530" t="e">
        <f t="shared" si="97"/>
        <v>#DIV/0!</v>
      </c>
      <c r="AU170" s="403">
        <f>AU171+AU172+AU173</f>
        <v>171219.59133000002</v>
      </c>
      <c r="AV170" s="403">
        <f>AV171+AV172+AV173</f>
        <v>171219.59133000002</v>
      </c>
      <c r="AW170" s="403">
        <f>AW171+AW172+AW173</f>
        <v>171022.59133000002</v>
      </c>
      <c r="AX170" s="528">
        <f t="shared" si="101"/>
        <v>99.88494307312045</v>
      </c>
      <c r="BD170" s="405">
        <f t="shared" si="85"/>
        <v>171219.59133</v>
      </c>
      <c r="BE170" s="405">
        <f t="shared" si="70"/>
        <v>171219.59133</v>
      </c>
      <c r="BF170" s="405">
        <f t="shared" si="70"/>
        <v>171022.59133</v>
      </c>
      <c r="BG170" s="406">
        <f t="shared" si="86"/>
        <v>99.88494307312045</v>
      </c>
      <c r="BI170" s="509">
        <f t="shared" si="108"/>
        <v>0</v>
      </c>
      <c r="BJ170" s="509">
        <f t="shared" si="109"/>
        <v>0</v>
      </c>
      <c r="BK170" s="509">
        <f t="shared" si="110"/>
        <v>0</v>
      </c>
    </row>
    <row r="171" spans="1:63" ht="63" customHeight="1">
      <c r="A171" s="584" t="s">
        <v>482</v>
      </c>
      <c r="B171" s="585" t="s">
        <v>483</v>
      </c>
      <c r="C171" s="586">
        <f>C189-C120</f>
        <v>0</v>
      </c>
      <c r="D171" s="586">
        <f>D189-D120</f>
        <v>0</v>
      </c>
      <c r="E171" s="586">
        <f>E189-E120</f>
        <v>0</v>
      </c>
      <c r="F171" s="535" t="e">
        <f>E171/D171*100</f>
        <v>#DIV/0!</v>
      </c>
      <c r="G171" s="540"/>
      <c r="H171" s="540"/>
      <c r="I171" s="540"/>
      <c r="J171" s="535" t="e">
        <f t="shared" si="102"/>
        <v>#DIV/0!</v>
      </c>
      <c r="K171" s="599"/>
      <c r="L171" s="599"/>
      <c r="M171" s="551" t="e">
        <f t="shared" si="87"/>
        <v>#DIV/0!</v>
      </c>
      <c r="N171" s="599"/>
      <c r="O171" s="599"/>
      <c r="P171" s="551" t="e">
        <f t="shared" si="88"/>
        <v>#DIV/0!</v>
      </c>
      <c r="Q171" s="596"/>
      <c r="R171" s="599"/>
      <c r="S171" s="551"/>
      <c r="T171" s="599"/>
      <c r="U171" s="599"/>
      <c r="V171" s="551" t="e">
        <f t="shared" si="89"/>
        <v>#DIV/0!</v>
      </c>
      <c r="W171" s="599"/>
      <c r="X171" s="599"/>
      <c r="Y171" s="551" t="e">
        <f t="shared" si="90"/>
        <v>#DIV/0!</v>
      </c>
      <c r="Z171" s="599"/>
      <c r="AA171" s="599"/>
      <c r="AB171" s="551" t="e">
        <f t="shared" si="91"/>
        <v>#DIV/0!</v>
      </c>
      <c r="AC171" s="599"/>
      <c r="AD171" s="599"/>
      <c r="AE171" s="551" t="e">
        <f t="shared" si="92"/>
        <v>#DIV/0!</v>
      </c>
      <c r="AF171" s="599"/>
      <c r="AG171" s="599"/>
      <c r="AH171" s="551" t="e">
        <f t="shared" si="93"/>
        <v>#DIV/0!</v>
      </c>
      <c r="AI171" s="588"/>
      <c r="AJ171" s="588"/>
      <c r="AK171" s="551" t="e">
        <f t="shared" si="94"/>
        <v>#DIV/0!</v>
      </c>
      <c r="AL171" s="600"/>
      <c r="AM171" s="600"/>
      <c r="AN171" s="551" t="e">
        <f t="shared" si="95"/>
        <v>#DIV/0!</v>
      </c>
      <c r="AO171" s="599"/>
      <c r="AP171" s="599"/>
      <c r="AQ171" s="551" t="e">
        <f t="shared" si="96"/>
        <v>#DIV/0!</v>
      </c>
      <c r="AR171" s="599"/>
      <c r="AS171" s="599"/>
      <c r="AT171" s="530" t="e">
        <f t="shared" si="97"/>
        <v>#DIV/0!</v>
      </c>
      <c r="AU171" s="403">
        <f>D171+G171</f>
        <v>0</v>
      </c>
      <c r="AV171" s="403">
        <f>D171+H171</f>
        <v>0</v>
      </c>
      <c r="AW171" s="403">
        <f>E171+I171</f>
        <v>0</v>
      </c>
      <c r="AX171" s="528" t="e">
        <f t="shared" si="101"/>
        <v>#DIV/0!</v>
      </c>
      <c r="BD171" s="405">
        <f t="shared" si="85"/>
        <v>0</v>
      </c>
      <c r="BE171" s="405">
        <f t="shared" si="70"/>
        <v>0</v>
      </c>
      <c r="BF171" s="405">
        <f t="shared" si="70"/>
        <v>0</v>
      </c>
      <c r="BG171" s="406" t="e">
        <f t="shared" si="86"/>
        <v>#DIV/0!</v>
      </c>
      <c r="BI171" s="509">
        <f t="shared" si="108"/>
        <v>0</v>
      </c>
      <c r="BJ171" s="509">
        <f t="shared" si="109"/>
        <v>0</v>
      </c>
      <c r="BK171" s="509" t="e">
        <f t="shared" si="110"/>
        <v>#DIV/0!</v>
      </c>
    </row>
    <row r="172" spans="1:63" ht="52.5" customHeight="1">
      <c r="A172" s="591" t="s">
        <v>484</v>
      </c>
      <c r="B172" s="592" t="s">
        <v>485</v>
      </c>
      <c r="C172" s="585"/>
      <c r="D172" s="550"/>
      <c r="E172" s="550"/>
      <c r="F172" s="535"/>
      <c r="G172" s="540">
        <f>BA190-G121</f>
        <v>0</v>
      </c>
      <c r="H172" s="540">
        <f>BA190-H121</f>
        <v>0</v>
      </c>
      <c r="I172" s="540">
        <f>BB190-I121</f>
        <v>0</v>
      </c>
      <c r="J172" s="535" t="e">
        <f t="shared" si="102"/>
        <v>#DIV/0!</v>
      </c>
      <c r="K172" s="599"/>
      <c r="L172" s="599"/>
      <c r="M172" s="551" t="e">
        <f t="shared" si="87"/>
        <v>#DIV/0!</v>
      </c>
      <c r="N172" s="596"/>
      <c r="O172" s="596"/>
      <c r="P172" s="551" t="e">
        <f t="shared" si="88"/>
        <v>#DIV/0!</v>
      </c>
      <c r="Q172" s="596"/>
      <c r="R172" s="596"/>
      <c r="S172" s="530"/>
      <c r="T172" s="593"/>
      <c r="U172" s="593"/>
      <c r="V172" s="530" t="e">
        <f t="shared" si="89"/>
        <v>#DIV/0!</v>
      </c>
      <c r="W172" s="593"/>
      <c r="X172" s="593"/>
      <c r="Y172" s="530" t="e">
        <f t="shared" si="90"/>
        <v>#DIV/0!</v>
      </c>
      <c r="Z172" s="593"/>
      <c r="AA172" s="593"/>
      <c r="AB172" s="530" t="e">
        <f t="shared" si="91"/>
        <v>#DIV/0!</v>
      </c>
      <c r="AC172" s="593"/>
      <c r="AD172" s="593"/>
      <c r="AE172" s="530" t="e">
        <f t="shared" si="92"/>
        <v>#DIV/0!</v>
      </c>
      <c r="AF172" s="593"/>
      <c r="AG172" s="593"/>
      <c r="AH172" s="530" t="e">
        <f t="shared" si="93"/>
        <v>#DIV/0!</v>
      </c>
      <c r="AI172" s="593"/>
      <c r="AJ172" s="593"/>
      <c r="AK172" s="530" t="e">
        <f t="shared" si="94"/>
        <v>#DIV/0!</v>
      </c>
      <c r="AL172" s="594"/>
      <c r="AM172" s="594"/>
      <c r="AN172" s="530" t="e">
        <f t="shared" si="95"/>
        <v>#DIV/0!</v>
      </c>
      <c r="AO172" s="593"/>
      <c r="AP172" s="593"/>
      <c r="AQ172" s="530" t="e">
        <f t="shared" si="96"/>
        <v>#DIV/0!</v>
      </c>
      <c r="AR172" s="593"/>
      <c r="AS172" s="593"/>
      <c r="AT172" s="530" t="e">
        <f t="shared" si="97"/>
        <v>#DIV/0!</v>
      </c>
      <c r="AU172" s="403">
        <f>D172+G172</f>
        <v>0</v>
      </c>
      <c r="AV172" s="403">
        <f>E172+H172</f>
        <v>0</v>
      </c>
      <c r="AW172" s="403">
        <f>E172+I172</f>
        <v>0</v>
      </c>
      <c r="AX172" s="528" t="e">
        <f t="shared" si="101"/>
        <v>#DIV/0!</v>
      </c>
      <c r="BD172" s="405">
        <f t="shared" si="85"/>
        <v>0</v>
      </c>
      <c r="BE172" s="405">
        <f t="shared" si="70"/>
        <v>0</v>
      </c>
      <c r="BF172" s="405">
        <f t="shared" si="70"/>
        <v>0</v>
      </c>
      <c r="BG172" s="406" t="e">
        <f t="shared" si="86"/>
        <v>#DIV/0!</v>
      </c>
      <c r="BI172" s="509">
        <f t="shared" si="108"/>
        <v>0</v>
      </c>
      <c r="BJ172" s="509">
        <f t="shared" si="109"/>
        <v>0</v>
      </c>
      <c r="BK172" s="509" t="e">
        <f t="shared" si="110"/>
        <v>#DIV/0!</v>
      </c>
    </row>
    <row r="173" spans="1:63" ht="57.75" customHeight="1">
      <c r="A173" s="591" t="s">
        <v>486</v>
      </c>
      <c r="B173" s="592" t="s">
        <v>487</v>
      </c>
      <c r="C173" s="585"/>
      <c r="D173" s="550"/>
      <c r="E173" s="550"/>
      <c r="F173" s="535"/>
      <c r="G173" s="540">
        <f>BA189-G122-G151-G142</f>
        <v>171219.59133000002</v>
      </c>
      <c r="H173" s="540">
        <f>BA189-H122-H151-H142</f>
        <v>171219.59133000002</v>
      </c>
      <c r="I173" s="540">
        <f>BB189-I122-I151-I142</f>
        <v>171022.59133000002</v>
      </c>
      <c r="J173" s="535">
        <f t="shared" si="102"/>
        <v>99.88494307312045</v>
      </c>
      <c r="K173" s="601"/>
      <c r="L173" s="601"/>
      <c r="M173" s="530" t="e">
        <f>L173/K173*100</f>
        <v>#DIV/0!</v>
      </c>
      <c r="N173" s="593"/>
      <c r="O173" s="593"/>
      <c r="P173" s="530" t="e">
        <f>O173/N173*100</f>
        <v>#DIV/0!</v>
      </c>
      <c r="Q173" s="593">
        <v>171219.59133</v>
      </c>
      <c r="R173" s="593">
        <v>171022.59133</v>
      </c>
      <c r="S173" s="530">
        <f>R173/Q173*100</f>
        <v>99.88494307312045</v>
      </c>
      <c r="T173" s="596"/>
      <c r="U173" s="596"/>
      <c r="V173" s="551" t="e">
        <f>U173/T173*100</f>
        <v>#DIV/0!</v>
      </c>
      <c r="W173" s="596"/>
      <c r="X173" s="596"/>
      <c r="Y173" s="551" t="e">
        <f>X173/W173*100</f>
        <v>#DIV/0!</v>
      </c>
      <c r="Z173" s="596"/>
      <c r="AA173" s="596"/>
      <c r="AB173" s="551" t="e">
        <f>AA173/Z173*100</f>
        <v>#DIV/0!</v>
      </c>
      <c r="AC173" s="596"/>
      <c r="AD173" s="596"/>
      <c r="AE173" s="551" t="e">
        <f>AD173/AC173*100</f>
        <v>#DIV/0!</v>
      </c>
      <c r="AF173" s="596"/>
      <c r="AG173" s="596"/>
      <c r="AH173" s="551" t="e">
        <f>AG173/AF173*100</f>
        <v>#DIV/0!</v>
      </c>
      <c r="AI173" s="559"/>
      <c r="AJ173" s="559"/>
      <c r="AK173" s="551" t="e">
        <f>AJ173/AI173*100</f>
        <v>#DIV/0!</v>
      </c>
      <c r="AL173" s="560"/>
      <c r="AM173" s="560"/>
      <c r="AN173" s="551" t="e">
        <f>AM173/AL173*100</f>
        <v>#DIV/0!</v>
      </c>
      <c r="AO173" s="596"/>
      <c r="AP173" s="596"/>
      <c r="AQ173" s="551" t="e">
        <f>AP173/AO173*100</f>
        <v>#DIV/0!</v>
      </c>
      <c r="AR173" s="596"/>
      <c r="AS173" s="596"/>
      <c r="AT173" s="530" t="e">
        <f>AS173/AR173*100</f>
        <v>#DIV/0!</v>
      </c>
      <c r="AU173" s="403">
        <f>D173+G173</f>
        <v>171219.59133000002</v>
      </c>
      <c r="AV173" s="403">
        <f>E173+H173</f>
        <v>171219.59133000002</v>
      </c>
      <c r="AW173" s="403">
        <f>E173+I173</f>
        <v>171022.59133000002</v>
      </c>
      <c r="AX173" s="528">
        <f>AW173/AV173*100</f>
        <v>99.88494307312045</v>
      </c>
      <c r="BD173" s="405">
        <f t="shared" si="85"/>
        <v>171219.59133</v>
      </c>
      <c r="BE173" s="405">
        <f t="shared" si="70"/>
        <v>171219.59133</v>
      </c>
      <c r="BF173" s="405">
        <f t="shared" si="70"/>
        <v>171022.59133</v>
      </c>
      <c r="BG173" s="406">
        <f t="shared" si="86"/>
        <v>99.88494307312045</v>
      </c>
      <c r="BI173" s="509">
        <f t="shared" si="108"/>
        <v>0</v>
      </c>
      <c r="BJ173" s="509">
        <f t="shared" si="109"/>
        <v>0</v>
      </c>
      <c r="BK173" s="509">
        <f t="shared" si="110"/>
        <v>0</v>
      </c>
    </row>
    <row r="174" spans="1:61" ht="18.75" customHeight="1" hidden="1">
      <c r="A174" s="602"/>
      <c r="B174" s="4"/>
      <c r="C174" s="603">
        <f>C123-C119+C148+C141</f>
        <v>0</v>
      </c>
      <c r="D174" s="603">
        <f>D123-D119+D148+D141</f>
        <v>0</v>
      </c>
      <c r="E174" s="603">
        <f aca="true" t="shared" si="118" ref="E174:J174">E123-E119</f>
        <v>0</v>
      </c>
      <c r="F174" s="603" t="e">
        <f t="shared" si="118"/>
        <v>#DIV/0!</v>
      </c>
      <c r="G174" s="603">
        <f t="shared" si="118"/>
        <v>163382.2</v>
      </c>
      <c r="H174" s="603">
        <f t="shared" si="118"/>
        <v>163382.2</v>
      </c>
      <c r="I174" s="603">
        <f t="shared" si="118"/>
        <v>164381.679</v>
      </c>
      <c r="J174" s="603">
        <f t="shared" si="118"/>
        <v>0.6166534256846603</v>
      </c>
      <c r="K174" s="604">
        <f>K123-K119+K148+K141</f>
        <v>0</v>
      </c>
      <c r="L174" s="604">
        <f>L123-L119+L148+L141</f>
        <v>0</v>
      </c>
      <c r="M174" s="604" t="e">
        <f aca="true" t="shared" si="119" ref="M174:AX174">M123-M119</f>
        <v>#DIV/0!</v>
      </c>
      <c r="N174" s="604">
        <f>N123-N119+N148+N141</f>
        <v>0</v>
      </c>
      <c r="O174" s="604">
        <f>O123-O119+O148+O141</f>
        <v>0</v>
      </c>
      <c r="P174" s="604" t="e">
        <f t="shared" si="119"/>
        <v>#DIV/0!</v>
      </c>
      <c r="Q174" s="604">
        <f>Q123-Q119+Q148+Q141</f>
        <v>163382.2</v>
      </c>
      <c r="R174" s="604">
        <f>R123-R119+R148+R141</f>
        <v>164381.679</v>
      </c>
      <c r="S174" s="604">
        <f t="shared" si="119"/>
        <v>0.6166534256846603</v>
      </c>
      <c r="T174" s="604">
        <f t="shared" si="119"/>
        <v>0</v>
      </c>
      <c r="U174" s="604">
        <f t="shared" si="119"/>
        <v>0</v>
      </c>
      <c r="V174" s="604" t="e">
        <f t="shared" si="119"/>
        <v>#DIV/0!</v>
      </c>
      <c r="W174" s="604">
        <f t="shared" si="119"/>
        <v>0</v>
      </c>
      <c r="X174" s="604">
        <f t="shared" si="119"/>
        <v>0</v>
      </c>
      <c r="Y174" s="604" t="e">
        <f t="shared" si="119"/>
        <v>#DIV/0!</v>
      </c>
      <c r="Z174" s="604">
        <f t="shared" si="119"/>
        <v>0</v>
      </c>
      <c r="AA174" s="604">
        <f t="shared" si="119"/>
        <v>0</v>
      </c>
      <c r="AB174" s="604" t="e">
        <f t="shared" si="119"/>
        <v>#DIV/0!</v>
      </c>
      <c r="AC174" s="604">
        <f t="shared" si="119"/>
        <v>0</v>
      </c>
      <c r="AD174" s="604">
        <f t="shared" si="119"/>
        <v>0</v>
      </c>
      <c r="AE174" s="604" t="e">
        <f t="shared" si="119"/>
        <v>#DIV/0!</v>
      </c>
      <c r="AF174" s="604">
        <f t="shared" si="119"/>
        <v>0</v>
      </c>
      <c r="AG174" s="604">
        <f t="shared" si="119"/>
        <v>0</v>
      </c>
      <c r="AH174" s="604" t="e">
        <f t="shared" si="119"/>
        <v>#DIV/0!</v>
      </c>
      <c r="AI174" s="604">
        <f t="shared" si="119"/>
        <v>0</v>
      </c>
      <c r="AJ174" s="604">
        <f t="shared" si="119"/>
        <v>0</v>
      </c>
      <c r="AK174" s="604" t="e">
        <f t="shared" si="119"/>
        <v>#DIV/0!</v>
      </c>
      <c r="AL174" s="605">
        <f t="shared" si="119"/>
        <v>0</v>
      </c>
      <c r="AM174" s="605">
        <f t="shared" si="119"/>
        <v>0</v>
      </c>
      <c r="AN174" s="604" t="e">
        <f t="shared" si="119"/>
        <v>#DIV/0!</v>
      </c>
      <c r="AO174" s="604">
        <f t="shared" si="119"/>
        <v>0</v>
      </c>
      <c r="AP174" s="604">
        <f t="shared" si="119"/>
        <v>0</v>
      </c>
      <c r="AQ174" s="604" t="e">
        <f t="shared" si="119"/>
        <v>#DIV/0!</v>
      </c>
      <c r="AR174" s="604">
        <f t="shared" si="119"/>
        <v>0</v>
      </c>
      <c r="AS174" s="604">
        <f t="shared" si="119"/>
        <v>0</v>
      </c>
      <c r="AT174" s="606" t="e">
        <f t="shared" si="119"/>
        <v>#DIV/0!</v>
      </c>
      <c r="AU174" s="606">
        <f t="shared" si="119"/>
        <v>163382.2</v>
      </c>
      <c r="AV174" s="606">
        <f t="shared" si="119"/>
        <v>163382.2</v>
      </c>
      <c r="AW174" s="606">
        <f t="shared" si="119"/>
        <v>164381.679</v>
      </c>
      <c r="AX174" s="606">
        <f t="shared" si="119"/>
        <v>0.6166534256846603</v>
      </c>
      <c r="BD174" s="405"/>
      <c r="BE174" s="405"/>
      <c r="BF174" s="405"/>
      <c r="BG174" s="406" t="e">
        <f t="shared" si="86"/>
        <v>#DIV/0!</v>
      </c>
      <c r="BI174" s="509">
        <f>BE174-AV174</f>
        <v>-163382.2</v>
      </c>
    </row>
    <row r="175" spans="1:61" ht="18.75" customHeight="1" hidden="1">
      <c r="A175" s="602"/>
      <c r="B175" s="4"/>
      <c r="C175" s="603">
        <f>C189-C119-C151-C143</f>
        <v>0</v>
      </c>
      <c r="D175" s="603">
        <f>D189-D119-D151-D143</f>
        <v>0</v>
      </c>
      <c r="E175" s="603">
        <f aca="true" t="shared" si="120" ref="E175:J175">E189-E119</f>
        <v>0</v>
      </c>
      <c r="F175" s="603" t="e">
        <f t="shared" si="120"/>
        <v>#DIV/0!</v>
      </c>
      <c r="G175" s="603">
        <f t="shared" si="120"/>
        <v>171219.59133000002</v>
      </c>
      <c r="H175" s="603">
        <f t="shared" si="120"/>
        <v>171219.59133000002</v>
      </c>
      <c r="I175" s="603">
        <f t="shared" si="120"/>
        <v>171022.59133000002</v>
      </c>
      <c r="J175" s="603">
        <f t="shared" si="120"/>
        <v>-0.11593790275273363</v>
      </c>
      <c r="K175" s="604">
        <f aca="true" t="shared" si="121" ref="K175:R175">K189-K119-K151-K143</f>
        <v>0</v>
      </c>
      <c r="L175" s="604">
        <f t="shared" si="121"/>
        <v>0</v>
      </c>
      <c r="M175" s="604" t="e">
        <f t="shared" si="121"/>
        <v>#DIV/0!</v>
      </c>
      <c r="N175" s="604">
        <f t="shared" si="121"/>
        <v>0</v>
      </c>
      <c r="O175" s="604">
        <f t="shared" si="121"/>
        <v>0</v>
      </c>
      <c r="P175" s="604" t="e">
        <f t="shared" si="121"/>
        <v>#DIV/0!</v>
      </c>
      <c r="Q175" s="604">
        <f t="shared" si="121"/>
        <v>171219.59133000002</v>
      </c>
      <c r="R175" s="604">
        <f t="shared" si="121"/>
        <v>171022.59133000002</v>
      </c>
      <c r="S175" s="604">
        <f aca="true" t="shared" si="122" ref="S175:AX175">S189-S119</f>
        <v>-0.11593790275273363</v>
      </c>
      <c r="T175" s="604">
        <f t="shared" si="122"/>
        <v>0</v>
      </c>
      <c r="U175" s="604">
        <f t="shared" si="122"/>
        <v>0</v>
      </c>
      <c r="V175" s="604" t="e">
        <f t="shared" si="122"/>
        <v>#DIV/0!</v>
      </c>
      <c r="W175" s="604">
        <f t="shared" si="122"/>
        <v>0</v>
      </c>
      <c r="X175" s="604">
        <f t="shared" si="122"/>
        <v>0</v>
      </c>
      <c r="Y175" s="604" t="e">
        <f t="shared" si="122"/>
        <v>#DIV/0!</v>
      </c>
      <c r="Z175" s="604">
        <f t="shared" si="122"/>
        <v>0</v>
      </c>
      <c r="AA175" s="604">
        <f t="shared" si="122"/>
        <v>0</v>
      </c>
      <c r="AB175" s="604" t="e">
        <f t="shared" si="122"/>
        <v>#DIV/0!</v>
      </c>
      <c r="AC175" s="604">
        <f t="shared" si="122"/>
        <v>0</v>
      </c>
      <c r="AD175" s="604">
        <f t="shared" si="122"/>
        <v>0</v>
      </c>
      <c r="AE175" s="604" t="e">
        <f t="shared" si="122"/>
        <v>#DIV/0!</v>
      </c>
      <c r="AF175" s="604">
        <f t="shared" si="122"/>
        <v>0</v>
      </c>
      <c r="AG175" s="604">
        <f t="shared" si="122"/>
        <v>0</v>
      </c>
      <c r="AH175" s="604" t="e">
        <f t="shared" si="122"/>
        <v>#DIV/0!</v>
      </c>
      <c r="AI175" s="604">
        <f t="shared" si="122"/>
        <v>0</v>
      </c>
      <c r="AJ175" s="604">
        <f t="shared" si="122"/>
        <v>0</v>
      </c>
      <c r="AK175" s="604" t="e">
        <f t="shared" si="122"/>
        <v>#DIV/0!</v>
      </c>
      <c r="AL175" s="605">
        <f t="shared" si="122"/>
        <v>0</v>
      </c>
      <c r="AM175" s="605">
        <f t="shared" si="122"/>
        <v>0</v>
      </c>
      <c r="AN175" s="604" t="e">
        <f t="shared" si="122"/>
        <v>#DIV/0!</v>
      </c>
      <c r="AO175" s="604">
        <f t="shared" si="122"/>
        <v>0</v>
      </c>
      <c r="AP175" s="604">
        <f t="shared" si="122"/>
        <v>0</v>
      </c>
      <c r="AQ175" s="604" t="e">
        <f t="shared" si="122"/>
        <v>#DIV/0!</v>
      </c>
      <c r="AR175" s="604">
        <f t="shared" si="122"/>
        <v>0</v>
      </c>
      <c r="AS175" s="604">
        <f t="shared" si="122"/>
        <v>0</v>
      </c>
      <c r="AT175" s="606" t="e">
        <f t="shared" si="122"/>
        <v>#DIV/0!</v>
      </c>
      <c r="AU175" s="606">
        <f t="shared" si="122"/>
        <v>171219.59133000002</v>
      </c>
      <c r="AV175" s="606">
        <f t="shared" si="122"/>
        <v>171219.59133000002</v>
      </c>
      <c r="AW175" s="606">
        <f t="shared" si="122"/>
        <v>171022.59133000002</v>
      </c>
      <c r="AX175" s="606">
        <f t="shared" si="122"/>
        <v>-0.11593790275273363</v>
      </c>
      <c r="BD175" s="405"/>
      <c r="BE175" s="405"/>
      <c r="BF175" s="405"/>
      <c r="BG175" s="406" t="e">
        <f t="shared" si="86"/>
        <v>#DIV/0!</v>
      </c>
      <c r="BI175" s="509">
        <f>BE175-AV175</f>
        <v>-171219.59133000002</v>
      </c>
    </row>
    <row r="176" spans="1:61" ht="18.75">
      <c r="A176" s="346"/>
      <c r="B176" s="4"/>
      <c r="C176" s="347"/>
      <c r="D176" s="347"/>
      <c r="E176" s="347"/>
      <c r="F176" s="347"/>
      <c r="G176" s="347"/>
      <c r="H176" s="347"/>
      <c r="I176" s="347"/>
      <c r="J176" s="349"/>
      <c r="K176" s="681"/>
      <c r="L176" s="681"/>
      <c r="M176" s="681"/>
      <c r="N176" s="681"/>
      <c r="O176" s="681"/>
      <c r="P176" s="681"/>
      <c r="Q176" s="681"/>
      <c r="R176" s="681"/>
      <c r="S176" s="681"/>
      <c r="T176" s="681"/>
      <c r="U176" s="681"/>
      <c r="V176" s="681"/>
      <c r="W176" s="681"/>
      <c r="X176" s="681"/>
      <c r="Y176" s="681"/>
      <c r="Z176" s="681"/>
      <c r="AA176" s="681"/>
      <c r="AB176" s="681"/>
      <c r="AC176" s="682"/>
      <c r="AD176" s="682"/>
      <c r="AE176" s="681"/>
      <c r="AF176" s="682"/>
      <c r="AG176" s="682"/>
      <c r="AH176" s="681"/>
      <c r="AI176" s="681"/>
      <c r="AJ176" s="681"/>
      <c r="AK176" s="681"/>
      <c r="AL176" s="681"/>
      <c r="AM176" s="681"/>
      <c r="AN176" s="681"/>
      <c r="AO176" s="682"/>
      <c r="AP176" s="682"/>
      <c r="AQ176" s="681"/>
      <c r="AR176" s="681"/>
      <c r="AS176" s="681"/>
      <c r="AT176" s="682"/>
      <c r="AU176" s="682"/>
      <c r="AV176" s="682"/>
      <c r="AW176" s="682"/>
      <c r="AX176" s="682"/>
      <c r="BD176" s="405"/>
      <c r="BE176" s="405">
        <f t="shared" si="70"/>
        <v>0</v>
      </c>
      <c r="BF176" s="405">
        <f t="shared" si="70"/>
        <v>0</v>
      </c>
      <c r="BG176" s="406" t="e">
        <f t="shared" si="86"/>
        <v>#DIV/0!</v>
      </c>
      <c r="BI176" s="509">
        <f>BE176-AV176</f>
        <v>0</v>
      </c>
    </row>
    <row r="177" spans="1:59" ht="18.75">
      <c r="A177" s="346"/>
      <c r="B177" s="607" t="s">
        <v>488</v>
      </c>
      <c r="C177" s="608"/>
      <c r="D177" s="609"/>
      <c r="E177" s="3"/>
      <c r="F177" s="3"/>
      <c r="G177" s="347"/>
      <c r="H177" s="347"/>
      <c r="I177" s="347"/>
      <c r="J177" s="349"/>
      <c r="K177" s="681"/>
      <c r="L177" s="681"/>
      <c r="M177" s="681"/>
      <c r="N177" s="681"/>
      <c r="O177" s="681"/>
      <c r="P177" s="681"/>
      <c r="Q177" s="681"/>
      <c r="R177" s="681"/>
      <c r="S177" s="681"/>
      <c r="T177" s="681"/>
      <c r="U177" s="681"/>
      <c r="V177" s="681"/>
      <c r="W177" s="681"/>
      <c r="X177" s="681"/>
      <c r="Y177" s="681"/>
      <c r="Z177" s="681"/>
      <c r="AA177" s="681"/>
      <c r="AB177" s="681"/>
      <c r="AC177" s="683"/>
      <c r="AD177" s="683"/>
      <c r="AE177" s="681"/>
      <c r="AF177" s="683"/>
      <c r="AG177" s="683"/>
      <c r="AH177" s="681"/>
      <c r="AI177" s="681"/>
      <c r="AJ177" s="681"/>
      <c r="AK177" s="681"/>
      <c r="AL177" s="681"/>
      <c r="AM177" s="681"/>
      <c r="AN177" s="681"/>
      <c r="AO177" s="683"/>
      <c r="AP177" s="683"/>
      <c r="AQ177" s="681"/>
      <c r="AR177" s="681"/>
      <c r="AS177" s="681"/>
      <c r="AT177" s="683"/>
      <c r="AU177" s="683"/>
      <c r="AV177" s="683"/>
      <c r="AW177" s="683"/>
      <c r="AX177" s="683"/>
      <c r="BD177" s="405"/>
      <c r="BE177" s="405">
        <f aca="true" t="shared" si="123" ref="BE177:BF238">AR177+AO177+AL177+AI177+AF177+AC177+Z177+W177+T177+Q177+N177+K177</f>
        <v>0</v>
      </c>
      <c r="BF177" s="405">
        <f t="shared" si="123"/>
        <v>0</v>
      </c>
      <c r="BG177" s="406" t="e">
        <f t="shared" si="86"/>
        <v>#DIV/0!</v>
      </c>
    </row>
    <row r="178" spans="1:59" ht="18.75">
      <c r="A178" s="517"/>
      <c r="B178" s="607"/>
      <c r="C178" s="608"/>
      <c r="D178" s="609"/>
      <c r="E178" s="3"/>
      <c r="F178" s="3"/>
      <c r="G178" s="347"/>
      <c r="H178" s="347"/>
      <c r="I178" s="347"/>
      <c r="J178" s="349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52"/>
      <c r="AM178" s="352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BD178" s="405"/>
      <c r="BE178" s="405">
        <f t="shared" si="123"/>
        <v>0</v>
      </c>
      <c r="BF178" s="405">
        <f t="shared" si="123"/>
        <v>0</v>
      </c>
      <c r="BG178" s="406" t="e">
        <f t="shared" si="86"/>
        <v>#DIV/0!</v>
      </c>
    </row>
    <row r="179" spans="1:59" ht="21" customHeight="1">
      <c r="A179" s="387"/>
      <c r="B179" s="388"/>
      <c r="C179" s="734" t="s">
        <v>364</v>
      </c>
      <c r="D179" s="735"/>
      <c r="E179" s="736"/>
      <c r="F179" s="743" t="s">
        <v>520</v>
      </c>
      <c r="G179" s="746" t="s">
        <v>365</v>
      </c>
      <c r="H179" s="746"/>
      <c r="I179" s="746"/>
      <c r="J179" s="747" t="s">
        <v>520</v>
      </c>
      <c r="K179" s="750" t="s">
        <v>111</v>
      </c>
      <c r="L179" s="750"/>
      <c r="M179" s="750"/>
      <c r="N179" s="750"/>
      <c r="O179" s="750"/>
      <c r="P179" s="750"/>
      <c r="Q179" s="750"/>
      <c r="R179" s="750"/>
      <c r="S179" s="750"/>
      <c r="T179" s="750"/>
      <c r="U179" s="750"/>
      <c r="V179" s="750"/>
      <c r="W179" s="750"/>
      <c r="X179" s="750"/>
      <c r="Y179" s="750"/>
      <c r="Z179" s="750"/>
      <c r="AA179" s="750"/>
      <c r="AB179" s="750"/>
      <c r="AC179" s="750"/>
      <c r="AD179" s="750"/>
      <c r="AE179" s="750"/>
      <c r="AF179" s="750"/>
      <c r="AG179" s="750"/>
      <c r="AH179" s="750"/>
      <c r="AI179" s="750"/>
      <c r="AJ179" s="750"/>
      <c r="AK179" s="750"/>
      <c r="AL179" s="750"/>
      <c r="AM179" s="750"/>
      <c r="AN179" s="750"/>
      <c r="AO179" s="750"/>
      <c r="AP179" s="750"/>
      <c r="AQ179" s="750"/>
      <c r="AR179" s="750"/>
      <c r="AS179" s="750"/>
      <c r="AT179" s="750"/>
      <c r="AU179" s="751" t="s">
        <v>366</v>
      </c>
      <c r="AV179" s="751"/>
      <c r="AW179" s="751"/>
      <c r="AX179" s="751"/>
      <c r="BD179" s="405" t="e">
        <f aca="true" t="shared" si="124" ref="BD179:BD238">BE179</f>
        <v>#VALUE!</v>
      </c>
      <c r="BE179" s="405" t="e">
        <f t="shared" si="123"/>
        <v>#VALUE!</v>
      </c>
      <c r="BF179" s="405">
        <f t="shared" si="123"/>
        <v>0</v>
      </c>
      <c r="BG179" s="406" t="e">
        <f t="shared" si="86"/>
        <v>#VALUE!</v>
      </c>
    </row>
    <row r="180" spans="1:59" ht="18" customHeight="1">
      <c r="A180" s="389"/>
      <c r="B180" s="390"/>
      <c r="C180" s="737"/>
      <c r="D180" s="738"/>
      <c r="E180" s="739"/>
      <c r="F180" s="744"/>
      <c r="G180" s="746"/>
      <c r="H180" s="746"/>
      <c r="I180" s="746"/>
      <c r="J180" s="748"/>
      <c r="K180" s="753" t="s">
        <v>368</v>
      </c>
      <c r="L180" s="753"/>
      <c r="M180" s="752" t="s">
        <v>369</v>
      </c>
      <c r="N180" s="753" t="s">
        <v>370</v>
      </c>
      <c r="O180" s="753"/>
      <c r="P180" s="752" t="s">
        <v>369</v>
      </c>
      <c r="Q180" s="753" t="s">
        <v>371</v>
      </c>
      <c r="R180" s="753"/>
      <c r="S180" s="752" t="s">
        <v>369</v>
      </c>
      <c r="T180" s="753" t="s">
        <v>372</v>
      </c>
      <c r="U180" s="753"/>
      <c r="V180" s="752" t="s">
        <v>369</v>
      </c>
      <c r="W180" s="753" t="s">
        <v>373</v>
      </c>
      <c r="X180" s="753"/>
      <c r="Y180" s="752" t="s">
        <v>369</v>
      </c>
      <c r="Z180" s="753" t="s">
        <v>374</v>
      </c>
      <c r="AA180" s="753"/>
      <c r="AB180" s="752" t="s">
        <v>369</v>
      </c>
      <c r="AC180" s="753" t="s">
        <v>375</v>
      </c>
      <c r="AD180" s="753"/>
      <c r="AE180" s="752" t="s">
        <v>369</v>
      </c>
      <c r="AF180" s="753" t="s">
        <v>376</v>
      </c>
      <c r="AG180" s="753"/>
      <c r="AH180" s="752" t="s">
        <v>369</v>
      </c>
      <c r="AI180" s="753" t="s">
        <v>377</v>
      </c>
      <c r="AJ180" s="753"/>
      <c r="AK180" s="752" t="s">
        <v>369</v>
      </c>
      <c r="AL180" s="758" t="s">
        <v>378</v>
      </c>
      <c r="AM180" s="758"/>
      <c r="AN180" s="752" t="s">
        <v>369</v>
      </c>
      <c r="AO180" s="753" t="s">
        <v>379</v>
      </c>
      <c r="AP180" s="753"/>
      <c r="AQ180" s="752" t="s">
        <v>369</v>
      </c>
      <c r="AR180" s="753" t="s">
        <v>380</v>
      </c>
      <c r="AS180" s="753"/>
      <c r="AT180" s="752" t="s">
        <v>369</v>
      </c>
      <c r="AU180" s="751"/>
      <c r="AV180" s="751"/>
      <c r="AW180" s="751"/>
      <c r="AX180" s="751"/>
      <c r="BD180" s="405" t="e">
        <f t="shared" si="124"/>
        <v>#VALUE!</v>
      </c>
      <c r="BE180" s="405" t="e">
        <f t="shared" si="123"/>
        <v>#VALUE!</v>
      </c>
      <c r="BF180" s="405">
        <f t="shared" si="123"/>
        <v>0</v>
      </c>
      <c r="BG180" s="406" t="e">
        <f t="shared" si="86"/>
        <v>#VALUE!</v>
      </c>
    </row>
    <row r="181" spans="1:59" ht="18.75">
      <c r="A181" s="389"/>
      <c r="B181" s="390"/>
      <c r="C181" s="737"/>
      <c r="D181" s="738"/>
      <c r="E181" s="739"/>
      <c r="F181" s="744"/>
      <c r="G181" s="746"/>
      <c r="H181" s="746"/>
      <c r="I181" s="746"/>
      <c r="J181" s="748"/>
      <c r="K181" s="753"/>
      <c r="L181" s="753"/>
      <c r="M181" s="752"/>
      <c r="N181" s="753"/>
      <c r="O181" s="753"/>
      <c r="P181" s="752"/>
      <c r="Q181" s="753"/>
      <c r="R181" s="753"/>
      <c r="S181" s="752"/>
      <c r="T181" s="753"/>
      <c r="U181" s="753"/>
      <c r="V181" s="752"/>
      <c r="W181" s="753"/>
      <c r="X181" s="753"/>
      <c r="Y181" s="752"/>
      <c r="Z181" s="753"/>
      <c r="AA181" s="753"/>
      <c r="AB181" s="752"/>
      <c r="AC181" s="753"/>
      <c r="AD181" s="753"/>
      <c r="AE181" s="752"/>
      <c r="AF181" s="753"/>
      <c r="AG181" s="753"/>
      <c r="AH181" s="752"/>
      <c r="AI181" s="753"/>
      <c r="AJ181" s="753"/>
      <c r="AK181" s="752"/>
      <c r="AL181" s="758"/>
      <c r="AM181" s="758"/>
      <c r="AN181" s="752"/>
      <c r="AO181" s="753"/>
      <c r="AP181" s="753"/>
      <c r="AQ181" s="752"/>
      <c r="AR181" s="753"/>
      <c r="AS181" s="753"/>
      <c r="AT181" s="752"/>
      <c r="AU181" s="751"/>
      <c r="AV181" s="751"/>
      <c r="AW181" s="751"/>
      <c r="AX181" s="751"/>
      <c r="BD181" s="405">
        <f t="shared" si="124"/>
        <v>0</v>
      </c>
      <c r="BE181" s="405">
        <f t="shared" si="123"/>
        <v>0</v>
      </c>
      <c r="BF181" s="405">
        <f t="shared" si="123"/>
        <v>0</v>
      </c>
      <c r="BG181" s="406" t="e">
        <f t="shared" si="86"/>
        <v>#DIV/0!</v>
      </c>
    </row>
    <row r="182" spans="1:59" ht="18.75">
      <c r="A182" s="389"/>
      <c r="B182" s="525"/>
      <c r="C182" s="737"/>
      <c r="D182" s="738"/>
      <c r="E182" s="739"/>
      <c r="F182" s="744"/>
      <c r="G182" s="746"/>
      <c r="H182" s="746"/>
      <c r="I182" s="746"/>
      <c r="J182" s="748"/>
      <c r="K182" s="753"/>
      <c r="L182" s="753"/>
      <c r="M182" s="752"/>
      <c r="N182" s="753"/>
      <c r="O182" s="753"/>
      <c r="P182" s="752"/>
      <c r="Q182" s="753"/>
      <c r="R182" s="753"/>
      <c r="S182" s="752"/>
      <c r="T182" s="753"/>
      <c r="U182" s="753"/>
      <c r="V182" s="752"/>
      <c r="W182" s="753"/>
      <c r="X182" s="753"/>
      <c r="Y182" s="752"/>
      <c r="Z182" s="753"/>
      <c r="AA182" s="753"/>
      <c r="AB182" s="752"/>
      <c r="AC182" s="753"/>
      <c r="AD182" s="753"/>
      <c r="AE182" s="752"/>
      <c r="AF182" s="753"/>
      <c r="AG182" s="753"/>
      <c r="AH182" s="752"/>
      <c r="AI182" s="753"/>
      <c r="AJ182" s="753"/>
      <c r="AK182" s="752"/>
      <c r="AL182" s="758"/>
      <c r="AM182" s="758"/>
      <c r="AN182" s="752"/>
      <c r="AO182" s="753"/>
      <c r="AP182" s="753"/>
      <c r="AQ182" s="752"/>
      <c r="AR182" s="753"/>
      <c r="AS182" s="753"/>
      <c r="AT182" s="752"/>
      <c r="AU182" s="751"/>
      <c r="AV182" s="751"/>
      <c r="AW182" s="751"/>
      <c r="AX182" s="751"/>
      <c r="BD182" s="405">
        <f t="shared" si="124"/>
        <v>0</v>
      </c>
      <c r="BE182" s="405">
        <f t="shared" si="123"/>
        <v>0</v>
      </c>
      <c r="BF182" s="405">
        <f t="shared" si="123"/>
        <v>0</v>
      </c>
      <c r="BG182" s="406" t="e">
        <f t="shared" si="86"/>
        <v>#DIV/0!</v>
      </c>
    </row>
    <row r="183" spans="1:59" ht="18.75">
      <c r="A183" s="391" t="s">
        <v>98</v>
      </c>
      <c r="B183" s="390" t="s">
        <v>382</v>
      </c>
      <c r="C183" s="740"/>
      <c r="D183" s="741"/>
      <c r="E183" s="742"/>
      <c r="F183" s="744"/>
      <c r="G183" s="746"/>
      <c r="H183" s="746"/>
      <c r="I183" s="746"/>
      <c r="J183" s="748"/>
      <c r="K183" s="753"/>
      <c r="L183" s="753"/>
      <c r="M183" s="752"/>
      <c r="N183" s="753"/>
      <c r="O183" s="753"/>
      <c r="P183" s="752"/>
      <c r="Q183" s="753"/>
      <c r="R183" s="753"/>
      <c r="S183" s="752"/>
      <c r="T183" s="753"/>
      <c r="U183" s="753"/>
      <c r="V183" s="752"/>
      <c r="W183" s="753"/>
      <c r="X183" s="753"/>
      <c r="Y183" s="752"/>
      <c r="Z183" s="753"/>
      <c r="AA183" s="753"/>
      <c r="AB183" s="752"/>
      <c r="AC183" s="753"/>
      <c r="AD183" s="753"/>
      <c r="AE183" s="752"/>
      <c r="AF183" s="753"/>
      <c r="AG183" s="753"/>
      <c r="AH183" s="752"/>
      <c r="AI183" s="753"/>
      <c r="AJ183" s="753"/>
      <c r="AK183" s="752"/>
      <c r="AL183" s="758"/>
      <c r="AM183" s="758"/>
      <c r="AN183" s="752"/>
      <c r="AO183" s="753"/>
      <c r="AP183" s="753"/>
      <c r="AQ183" s="752"/>
      <c r="AR183" s="753"/>
      <c r="AS183" s="753"/>
      <c r="AT183" s="752"/>
      <c r="AU183" s="751"/>
      <c r="AV183" s="751"/>
      <c r="AW183" s="751"/>
      <c r="AX183" s="751"/>
      <c r="BD183" s="405">
        <f t="shared" si="124"/>
        <v>0</v>
      </c>
      <c r="BE183" s="405">
        <f t="shared" si="123"/>
        <v>0</v>
      </c>
      <c r="BF183" s="405">
        <f t="shared" si="123"/>
        <v>0</v>
      </c>
      <c r="BG183" s="406" t="e">
        <f t="shared" si="86"/>
        <v>#DIV/0!</v>
      </c>
    </row>
    <row r="184" spans="1:59" ht="72" customHeight="1">
      <c r="A184" s="391"/>
      <c r="B184" s="390"/>
      <c r="C184" s="759" t="s">
        <v>517</v>
      </c>
      <c r="D184" s="759" t="s">
        <v>518</v>
      </c>
      <c r="E184" s="753" t="s">
        <v>519</v>
      </c>
      <c r="F184" s="744"/>
      <c r="G184" s="759" t="s">
        <v>383</v>
      </c>
      <c r="H184" s="759" t="s">
        <v>518</v>
      </c>
      <c r="I184" s="746" t="s">
        <v>519</v>
      </c>
      <c r="J184" s="748"/>
      <c r="K184" s="757" t="s">
        <v>384</v>
      </c>
      <c r="L184" s="746" t="s">
        <v>519</v>
      </c>
      <c r="M184" s="752"/>
      <c r="N184" s="757" t="s">
        <v>384</v>
      </c>
      <c r="O184" s="746" t="s">
        <v>519</v>
      </c>
      <c r="P184" s="752"/>
      <c r="Q184" s="757" t="s">
        <v>384</v>
      </c>
      <c r="R184" s="746" t="s">
        <v>519</v>
      </c>
      <c r="S184" s="752"/>
      <c r="T184" s="757" t="s">
        <v>384</v>
      </c>
      <c r="U184" s="746" t="s">
        <v>519</v>
      </c>
      <c r="V184" s="752"/>
      <c r="W184" s="757" t="s">
        <v>384</v>
      </c>
      <c r="X184" s="746" t="s">
        <v>519</v>
      </c>
      <c r="Y184" s="752"/>
      <c r="Z184" s="757" t="s">
        <v>384</v>
      </c>
      <c r="AA184" s="746" t="s">
        <v>519</v>
      </c>
      <c r="AB184" s="752"/>
      <c r="AC184" s="757" t="s">
        <v>384</v>
      </c>
      <c r="AD184" s="746" t="s">
        <v>519</v>
      </c>
      <c r="AE184" s="752"/>
      <c r="AF184" s="757" t="s">
        <v>384</v>
      </c>
      <c r="AG184" s="746" t="s">
        <v>519</v>
      </c>
      <c r="AH184" s="752"/>
      <c r="AI184" s="757" t="s">
        <v>384</v>
      </c>
      <c r="AJ184" s="746" t="s">
        <v>519</v>
      </c>
      <c r="AK184" s="752"/>
      <c r="AL184" s="755" t="s">
        <v>384</v>
      </c>
      <c r="AM184" s="756" t="s">
        <v>519</v>
      </c>
      <c r="AN184" s="752"/>
      <c r="AO184" s="757" t="s">
        <v>384</v>
      </c>
      <c r="AP184" s="746" t="s">
        <v>519</v>
      </c>
      <c r="AQ184" s="752"/>
      <c r="AR184" s="757" t="s">
        <v>384</v>
      </c>
      <c r="AS184" s="746" t="s">
        <v>519</v>
      </c>
      <c r="AT184" s="752"/>
      <c r="AU184" s="757" t="s">
        <v>385</v>
      </c>
      <c r="AV184" s="759" t="s">
        <v>518</v>
      </c>
      <c r="AW184" s="746" t="s">
        <v>519</v>
      </c>
      <c r="AX184" s="752" t="s">
        <v>520</v>
      </c>
      <c r="BD184" s="405" t="e">
        <f t="shared" si="124"/>
        <v>#VALUE!</v>
      </c>
      <c r="BE184" s="405" t="e">
        <f t="shared" si="123"/>
        <v>#VALUE!</v>
      </c>
      <c r="BF184" s="405" t="e">
        <f t="shared" si="123"/>
        <v>#VALUE!</v>
      </c>
      <c r="BG184" s="406" t="e">
        <f t="shared" si="86"/>
        <v>#VALUE!</v>
      </c>
    </row>
    <row r="185" spans="1:59" ht="18.75">
      <c r="A185" s="391"/>
      <c r="B185" s="390"/>
      <c r="C185" s="760"/>
      <c r="D185" s="760"/>
      <c r="E185" s="753"/>
      <c r="F185" s="744"/>
      <c r="G185" s="760"/>
      <c r="H185" s="760"/>
      <c r="I185" s="746"/>
      <c r="J185" s="748"/>
      <c r="K185" s="757"/>
      <c r="L185" s="746"/>
      <c r="M185" s="752"/>
      <c r="N185" s="757"/>
      <c r="O185" s="746"/>
      <c r="P185" s="752"/>
      <c r="Q185" s="757"/>
      <c r="R185" s="746"/>
      <c r="S185" s="752"/>
      <c r="T185" s="757"/>
      <c r="U185" s="746"/>
      <c r="V185" s="752"/>
      <c r="W185" s="757"/>
      <c r="X185" s="746"/>
      <c r="Y185" s="752"/>
      <c r="Z185" s="757"/>
      <c r="AA185" s="746"/>
      <c r="AB185" s="752"/>
      <c r="AC185" s="757"/>
      <c r="AD185" s="746"/>
      <c r="AE185" s="752"/>
      <c r="AF185" s="757"/>
      <c r="AG185" s="746"/>
      <c r="AH185" s="752"/>
      <c r="AI185" s="757"/>
      <c r="AJ185" s="746"/>
      <c r="AK185" s="752"/>
      <c r="AL185" s="755"/>
      <c r="AM185" s="756"/>
      <c r="AN185" s="752"/>
      <c r="AO185" s="757"/>
      <c r="AP185" s="746"/>
      <c r="AQ185" s="752"/>
      <c r="AR185" s="757"/>
      <c r="AS185" s="746"/>
      <c r="AT185" s="752"/>
      <c r="AU185" s="757"/>
      <c r="AV185" s="760"/>
      <c r="AW185" s="746"/>
      <c r="AX185" s="763"/>
      <c r="BD185" s="405">
        <f t="shared" si="124"/>
        <v>0</v>
      </c>
      <c r="BE185" s="405">
        <f t="shared" si="123"/>
        <v>0</v>
      </c>
      <c r="BF185" s="405">
        <f t="shared" si="123"/>
        <v>0</v>
      </c>
      <c r="BG185" s="406" t="e">
        <f t="shared" si="86"/>
        <v>#DIV/0!</v>
      </c>
    </row>
    <row r="186" spans="1:59" ht="18.75">
      <c r="A186" s="391"/>
      <c r="B186" s="390"/>
      <c r="C186" s="760"/>
      <c r="D186" s="760"/>
      <c r="E186" s="753"/>
      <c r="F186" s="744"/>
      <c r="G186" s="760"/>
      <c r="H186" s="760"/>
      <c r="I186" s="746"/>
      <c r="J186" s="748"/>
      <c r="K186" s="757"/>
      <c r="L186" s="746"/>
      <c r="M186" s="752"/>
      <c r="N186" s="757"/>
      <c r="O186" s="746"/>
      <c r="P186" s="752"/>
      <c r="Q186" s="757"/>
      <c r="R186" s="746"/>
      <c r="S186" s="752"/>
      <c r="T186" s="757"/>
      <c r="U186" s="746"/>
      <c r="V186" s="752"/>
      <c r="W186" s="757"/>
      <c r="X186" s="746"/>
      <c r="Y186" s="752"/>
      <c r="Z186" s="757"/>
      <c r="AA186" s="746"/>
      <c r="AB186" s="752"/>
      <c r="AC186" s="757"/>
      <c r="AD186" s="746"/>
      <c r="AE186" s="752"/>
      <c r="AF186" s="757"/>
      <c r="AG186" s="746"/>
      <c r="AH186" s="752"/>
      <c r="AI186" s="757"/>
      <c r="AJ186" s="746"/>
      <c r="AK186" s="752"/>
      <c r="AL186" s="755"/>
      <c r="AM186" s="756"/>
      <c r="AN186" s="752"/>
      <c r="AO186" s="757"/>
      <c r="AP186" s="746"/>
      <c r="AQ186" s="752"/>
      <c r="AR186" s="757"/>
      <c r="AS186" s="746"/>
      <c r="AT186" s="752"/>
      <c r="AU186" s="757"/>
      <c r="AV186" s="760"/>
      <c r="AW186" s="746"/>
      <c r="AX186" s="763"/>
      <c r="BD186" s="405">
        <f t="shared" si="124"/>
        <v>0</v>
      </c>
      <c r="BE186" s="405">
        <f t="shared" si="123"/>
        <v>0</v>
      </c>
      <c r="BF186" s="405">
        <f t="shared" si="123"/>
        <v>0</v>
      </c>
      <c r="BG186" s="406" t="e">
        <f t="shared" si="86"/>
        <v>#DIV/0!</v>
      </c>
    </row>
    <row r="187" spans="1:59" ht="18.75">
      <c r="A187" s="391"/>
      <c r="B187" s="390"/>
      <c r="C187" s="760"/>
      <c r="D187" s="760"/>
      <c r="E187" s="753"/>
      <c r="F187" s="744"/>
      <c r="G187" s="760"/>
      <c r="H187" s="760"/>
      <c r="I187" s="746"/>
      <c r="J187" s="748"/>
      <c r="K187" s="757"/>
      <c r="L187" s="746"/>
      <c r="M187" s="752"/>
      <c r="N187" s="757"/>
      <c r="O187" s="746"/>
      <c r="P187" s="752"/>
      <c r="Q187" s="757"/>
      <c r="R187" s="746"/>
      <c r="S187" s="752"/>
      <c r="T187" s="757"/>
      <c r="U187" s="746"/>
      <c r="V187" s="752"/>
      <c r="W187" s="757"/>
      <c r="X187" s="746"/>
      <c r="Y187" s="752"/>
      <c r="Z187" s="757"/>
      <c r="AA187" s="746"/>
      <c r="AB187" s="752"/>
      <c r="AC187" s="757"/>
      <c r="AD187" s="746"/>
      <c r="AE187" s="752"/>
      <c r="AF187" s="757"/>
      <c r="AG187" s="746"/>
      <c r="AH187" s="752"/>
      <c r="AI187" s="757"/>
      <c r="AJ187" s="746"/>
      <c r="AK187" s="752"/>
      <c r="AL187" s="755"/>
      <c r="AM187" s="756"/>
      <c r="AN187" s="752"/>
      <c r="AO187" s="757"/>
      <c r="AP187" s="746"/>
      <c r="AQ187" s="752"/>
      <c r="AR187" s="757"/>
      <c r="AS187" s="746"/>
      <c r="AT187" s="752"/>
      <c r="AU187" s="757"/>
      <c r="AV187" s="760"/>
      <c r="AW187" s="746"/>
      <c r="AX187" s="763"/>
      <c r="BD187" s="405">
        <f t="shared" si="124"/>
        <v>0</v>
      </c>
      <c r="BE187" s="405">
        <f t="shared" si="123"/>
        <v>0</v>
      </c>
      <c r="BF187" s="405">
        <f t="shared" si="123"/>
        <v>0</v>
      </c>
      <c r="BG187" s="406" t="e">
        <f t="shared" si="86"/>
        <v>#DIV/0!</v>
      </c>
    </row>
    <row r="188" spans="1:59" ht="54.75" customHeight="1">
      <c r="A188" s="392"/>
      <c r="B188" s="393"/>
      <c r="C188" s="761"/>
      <c r="D188" s="761"/>
      <c r="E188" s="753"/>
      <c r="F188" s="745"/>
      <c r="G188" s="761"/>
      <c r="H188" s="761"/>
      <c r="I188" s="746"/>
      <c r="J188" s="749"/>
      <c r="K188" s="757"/>
      <c r="L188" s="746"/>
      <c r="M188" s="752"/>
      <c r="N188" s="757"/>
      <c r="O188" s="746"/>
      <c r="P188" s="752"/>
      <c r="Q188" s="757"/>
      <c r="R188" s="746"/>
      <c r="S188" s="752"/>
      <c r="T188" s="757"/>
      <c r="U188" s="746"/>
      <c r="V188" s="752"/>
      <c r="W188" s="757"/>
      <c r="X188" s="746"/>
      <c r="Y188" s="752"/>
      <c r="Z188" s="757"/>
      <c r="AA188" s="746"/>
      <c r="AB188" s="752"/>
      <c r="AC188" s="757"/>
      <c r="AD188" s="746"/>
      <c r="AE188" s="752"/>
      <c r="AF188" s="757"/>
      <c r="AG188" s="746"/>
      <c r="AH188" s="752"/>
      <c r="AI188" s="757"/>
      <c r="AJ188" s="746"/>
      <c r="AK188" s="752"/>
      <c r="AL188" s="755"/>
      <c r="AM188" s="756"/>
      <c r="AN188" s="752"/>
      <c r="AO188" s="757"/>
      <c r="AP188" s="746"/>
      <c r="AQ188" s="752"/>
      <c r="AR188" s="757"/>
      <c r="AS188" s="746"/>
      <c r="AT188" s="752"/>
      <c r="AU188" s="757"/>
      <c r="AV188" s="761"/>
      <c r="AW188" s="746"/>
      <c r="AX188" s="763"/>
      <c r="AZ188" s="283" t="s">
        <v>421</v>
      </c>
      <c r="BA188" s="610">
        <f>BA189+BA190</f>
        <v>169918.54719</v>
      </c>
      <c r="BB188" s="610">
        <f>BB189+BB190</f>
        <v>169721.54719</v>
      </c>
      <c r="BD188" s="405">
        <f t="shared" si="124"/>
        <v>0</v>
      </c>
      <c r="BE188" s="405">
        <f t="shared" si="123"/>
        <v>0</v>
      </c>
      <c r="BF188" s="405">
        <f t="shared" si="123"/>
        <v>0</v>
      </c>
      <c r="BG188" s="406" t="e">
        <f t="shared" si="86"/>
        <v>#DIV/0!</v>
      </c>
    </row>
    <row r="189" spans="1:86" ht="24.75" customHeight="1">
      <c r="A189" s="76"/>
      <c r="B189" s="611" t="s">
        <v>110</v>
      </c>
      <c r="C189" s="612">
        <f>C191+C200+C202+C206+C210+C215+C222+C225+C227+C232+C236+C238</f>
        <v>0</v>
      </c>
      <c r="D189" s="612">
        <f>D191+D200+D202+D206+D210+D215+D222+D225+D227+D232+D236+D238</f>
        <v>0</v>
      </c>
      <c r="E189" s="612">
        <f>E191+E200+E202+E206+E210+E215+E222+E225+E227+E232+E236+E238</f>
        <v>0</v>
      </c>
      <c r="F189" s="612" t="e">
        <f>E189/D189*100</f>
        <v>#DIV/0!</v>
      </c>
      <c r="G189" s="612">
        <f>G191+G200+G202+G206+G210+G215+G222+G225+G227+G232+G236+G238</f>
        <v>169918.54719</v>
      </c>
      <c r="H189" s="612">
        <f>H191+H200+H202+H206+H210+H215+H222+H225+H227+H232+H236+H238</f>
        <v>169918.54719</v>
      </c>
      <c r="I189" s="612">
        <f>I191+I200+I202+I206+I210+I215+I222+I225+I227+I232+I236+I238</f>
        <v>169721.54719</v>
      </c>
      <c r="J189" s="613">
        <f>I189/H189*100</f>
        <v>99.88406209724727</v>
      </c>
      <c r="K189" s="614">
        <f>K191+K200+K202+K206+K210+K215+K222+K225+K227+K232+K236+K29</f>
        <v>0</v>
      </c>
      <c r="L189" s="614">
        <f>L191+L200+L202+L206+L210+L215+L222+L225+L227+L232+L236+L238</f>
        <v>0</v>
      </c>
      <c r="M189" s="615" t="e">
        <f>L189/K189*100</f>
        <v>#DIV/0!</v>
      </c>
      <c r="N189" s="614">
        <f>N191+N200+N202+N206+N210+N215+N222+N225+N227+N232+N236+N238</f>
        <v>0</v>
      </c>
      <c r="O189" s="614">
        <f>O191+O200+O202+O206+O210+O215+O222+O225+O227+O232+O236+O238</f>
        <v>0</v>
      </c>
      <c r="P189" s="615" t="e">
        <f>O189/N189*100</f>
        <v>#DIV/0!</v>
      </c>
      <c r="Q189" s="614">
        <f>Q191+Q200+Q202+Q206+Q210+Q215+Q222+Q225+Q227+Q232+Q236+Q238</f>
        <v>169918.54719</v>
      </c>
      <c r="R189" s="614">
        <f>R191+R200+R202+R206+R210+R215+R222+R225+R227+R232+R236+R238</f>
        <v>169721.54719</v>
      </c>
      <c r="S189" s="615">
        <f>R189/Q189*100</f>
        <v>99.88406209724727</v>
      </c>
      <c r="T189" s="614">
        <f>T191+T200+T202+T206+T210+T215+T222+T225+T227+T232+T236+T238</f>
        <v>0</v>
      </c>
      <c r="U189" s="614">
        <f>U191+U200+U202+U206+U210+U215+U222+U225+U227+U232+U236+U238</f>
        <v>0</v>
      </c>
      <c r="V189" s="615" t="e">
        <f>U189/T189*100</f>
        <v>#DIV/0!</v>
      </c>
      <c r="W189" s="614">
        <f>W191+W200+W202+W206+W210+W215+W222+W225+W227+W232+W236+W238</f>
        <v>0</v>
      </c>
      <c r="X189" s="614">
        <f>X191+X200+X202+X206+X210+X215+X222+X225+X227+X232+X236+X238</f>
        <v>0</v>
      </c>
      <c r="Y189" s="615" t="e">
        <f>X189/W189*100</f>
        <v>#DIV/0!</v>
      </c>
      <c r="Z189" s="614">
        <f>Z191+Z200+Z202+Z206+Z210+Z215+Z222+Z225+Z227+Z232+Z236+Z238</f>
        <v>0</v>
      </c>
      <c r="AA189" s="614">
        <f>AA191+AA200+AA202+AA206+AA210+AA215+AA222+AA225+AA227+AA232+AA236+AA238</f>
        <v>0</v>
      </c>
      <c r="AB189" s="615" t="e">
        <f>AA189/Z189*100</f>
        <v>#DIV/0!</v>
      </c>
      <c r="AC189" s="614">
        <f>AC191+AC200+AC202+AC206+AC210+AC215+AC222+AC225+AC227+AC232+AC236+AC238</f>
        <v>0</v>
      </c>
      <c r="AD189" s="614">
        <f>AD191+AD200+AD202+AD206+AD210+AD215+AD222+AD225+AD227+AD232+AD236+AD238</f>
        <v>0</v>
      </c>
      <c r="AE189" s="615" t="e">
        <f>AD189/AC189*100</f>
        <v>#DIV/0!</v>
      </c>
      <c r="AF189" s="614">
        <f>AF191+AF200+AF202+AF206+AF210+AF215+AF222+AF225+AF227+AF232+AF236+AF238</f>
        <v>0</v>
      </c>
      <c r="AG189" s="614">
        <f>AG191+AG200+AG202+AG206+AG210+AG215+AG222+AG225+AG227+AG232+AG236+AG238</f>
        <v>0</v>
      </c>
      <c r="AH189" s="615" t="e">
        <f>AG189/AF189*100</f>
        <v>#DIV/0!</v>
      </c>
      <c r="AI189" s="614">
        <f>AI191+AI200+AI202+AI206+AI210+AI215+AI222+AI225+AI227+AI232+AI236+AI238</f>
        <v>0</v>
      </c>
      <c r="AJ189" s="614">
        <f>AJ191+AJ200+AJ202+AJ206+AJ210+AJ215+AJ222+AJ225+AJ227+AJ232+AJ236+AJ238</f>
        <v>0</v>
      </c>
      <c r="AK189" s="615" t="e">
        <f>AJ189/AI189*100</f>
        <v>#DIV/0!</v>
      </c>
      <c r="AL189" s="616">
        <f>AL191+AL200+AL202+AL206+AL210+AL215+AL222+AL225+AL227+AL232+AL236+AL238</f>
        <v>0</v>
      </c>
      <c r="AM189" s="616">
        <f>AM191+AM200+AM202+AM206+AM210+AM215+AM222+AM225+AM227+AM232+AM236+AM238</f>
        <v>0</v>
      </c>
      <c r="AN189" s="615" t="e">
        <f>AM189/AL189*100</f>
        <v>#DIV/0!</v>
      </c>
      <c r="AO189" s="614">
        <f>AO191+AO200+AO202+AO206+AO210+AO215+AO222+AO225+AO227+AO232+AO236+AO238</f>
        <v>0</v>
      </c>
      <c r="AP189" s="614">
        <f>AP191+AP200+AP202+AP206+AP210+AP215+AP222+AP225+AP227+AP232+AP236+AP238</f>
        <v>0</v>
      </c>
      <c r="AQ189" s="615" t="e">
        <f>AP189/AO189*100</f>
        <v>#DIV/0!</v>
      </c>
      <c r="AR189" s="614">
        <f>AR191+AR200+AR202+AR206+AR210+AR215+AR222+AR225+AR227+AR232+AR236+AR238</f>
        <v>0</v>
      </c>
      <c r="AS189" s="614">
        <f>AS191+AS200+AS202+AS206+AS210+AS215+AS222+AS225+AS227+AS232+AS236+AS238</f>
        <v>0</v>
      </c>
      <c r="AT189" s="615" t="e">
        <f>AS189/AR189*100</f>
        <v>#DIV/0!</v>
      </c>
      <c r="AU189" s="617">
        <f>C189+G189</f>
        <v>169918.54719</v>
      </c>
      <c r="AV189" s="617">
        <f>D189+H189</f>
        <v>169918.54719</v>
      </c>
      <c r="AW189" s="617">
        <f>E189+I189</f>
        <v>169721.54719</v>
      </c>
      <c r="AX189" s="618">
        <f>AW189/AV189*100</f>
        <v>99.88406209724727</v>
      </c>
      <c r="AY189" s="619"/>
      <c r="AZ189" s="619" t="s">
        <v>489</v>
      </c>
      <c r="BA189" s="620">
        <f>K189+N189+Q189</f>
        <v>169918.54719</v>
      </c>
      <c r="BB189" s="620">
        <f>L189+O189+R189</f>
        <v>169721.54719</v>
      </c>
      <c r="BC189" s="3"/>
      <c r="BD189" s="621">
        <f t="shared" si="124"/>
        <v>169918.54719</v>
      </c>
      <c r="BE189" s="621">
        <f t="shared" si="123"/>
        <v>169918.54719</v>
      </c>
      <c r="BF189" s="621">
        <f t="shared" si="123"/>
        <v>169721.54719</v>
      </c>
      <c r="BG189" s="622">
        <f t="shared" si="86"/>
        <v>99.88406209724727</v>
      </c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697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</row>
    <row r="190" spans="1:86" ht="22.5" customHeight="1">
      <c r="A190" s="623"/>
      <c r="B190" s="624" t="s">
        <v>111</v>
      </c>
      <c r="C190" s="625"/>
      <c r="D190" s="625"/>
      <c r="E190" s="625">
        <f>E189-D189</f>
        <v>0</v>
      </c>
      <c r="F190" s="612"/>
      <c r="G190" s="625"/>
      <c r="H190" s="625"/>
      <c r="I190" s="625">
        <f>I189-H189</f>
        <v>-197</v>
      </c>
      <c r="J190" s="613"/>
      <c r="K190" s="626"/>
      <c r="L190" s="626"/>
      <c r="M190" s="615"/>
      <c r="N190" s="626"/>
      <c r="O190" s="626"/>
      <c r="P190" s="615"/>
      <c r="Q190" s="626"/>
      <c r="R190" s="626"/>
      <c r="S190" s="615"/>
      <c r="T190" s="626"/>
      <c r="U190" s="626"/>
      <c r="V190" s="615"/>
      <c r="W190" s="626"/>
      <c r="X190" s="626"/>
      <c r="Y190" s="615"/>
      <c r="Z190" s="626"/>
      <c r="AA190" s="626"/>
      <c r="AB190" s="615"/>
      <c r="AC190" s="626"/>
      <c r="AD190" s="626"/>
      <c r="AE190" s="615"/>
      <c r="AF190" s="626"/>
      <c r="AG190" s="626"/>
      <c r="AH190" s="615"/>
      <c r="AI190" s="626"/>
      <c r="AJ190" s="626"/>
      <c r="AK190" s="615"/>
      <c r="AL190" s="627"/>
      <c r="AM190" s="627"/>
      <c r="AN190" s="615"/>
      <c r="AO190" s="626"/>
      <c r="AP190" s="626"/>
      <c r="AQ190" s="615"/>
      <c r="AR190" s="626"/>
      <c r="AS190" s="626"/>
      <c r="AT190" s="615"/>
      <c r="AU190" s="617"/>
      <c r="AV190" s="617"/>
      <c r="AW190" s="617"/>
      <c r="AX190" s="528"/>
      <c r="AY190" s="3"/>
      <c r="AZ190" s="3" t="s">
        <v>490</v>
      </c>
      <c r="BA190" s="620">
        <f>T189+W189+Z189+AC189+AF189+AI189+AL189+AO189+AR189</f>
        <v>0</v>
      </c>
      <c r="BB190" s="620">
        <f>U189+X189+AA189+AD189+AG189+AJ189+AM189+AP189+AS189</f>
        <v>0</v>
      </c>
      <c r="BC190" s="49"/>
      <c r="BD190" s="621">
        <f t="shared" si="124"/>
        <v>0</v>
      </c>
      <c r="BE190" s="621">
        <f t="shared" si="123"/>
        <v>0</v>
      </c>
      <c r="BF190" s="621">
        <f t="shared" si="123"/>
        <v>0</v>
      </c>
      <c r="BG190" s="622" t="e">
        <f aca="true" t="shared" si="125" ref="BG190:BG238">BF190/BE190*100</f>
        <v>#DIV/0!</v>
      </c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</row>
    <row r="191" spans="1:86" s="448" customFormat="1" ht="24" customHeight="1">
      <c r="A191" s="628" t="s">
        <v>112</v>
      </c>
      <c r="B191" s="97" t="s">
        <v>113</v>
      </c>
      <c r="C191" s="629">
        <f>SUM(C192:C199)</f>
        <v>0</v>
      </c>
      <c r="D191" s="629">
        <f>SUM(D192:D199)</f>
        <v>0</v>
      </c>
      <c r="E191" s="629">
        <f>SUM(E192:E199)</f>
        <v>0</v>
      </c>
      <c r="F191" s="398" t="e">
        <f>E191/D191*100</f>
        <v>#DIV/0!</v>
      </c>
      <c r="G191" s="629">
        <f>SUM(G192:G199)</f>
        <v>16672.101459999998</v>
      </c>
      <c r="H191" s="629">
        <f>SUM(H192:H199)</f>
        <v>16672.101459999998</v>
      </c>
      <c r="I191" s="629">
        <f>SUM(I192:I199)</f>
        <v>16475.101459999998</v>
      </c>
      <c r="J191" s="630">
        <f>I191/H191*100</f>
        <v>98.81838530989842</v>
      </c>
      <c r="K191" s="631">
        <f>SUM(K192:K199)</f>
        <v>0</v>
      </c>
      <c r="L191" s="631">
        <f>SUM(L192:L199)</f>
        <v>0</v>
      </c>
      <c r="M191" s="632" t="e">
        <f aca="true" t="shared" si="126" ref="M191:M226">L191/K191*100</f>
        <v>#DIV/0!</v>
      </c>
      <c r="N191" s="631">
        <f>SUM(N192:N199)</f>
        <v>0</v>
      </c>
      <c r="O191" s="631">
        <f>SUM(O192:O199)</f>
        <v>0</v>
      </c>
      <c r="P191" s="632" t="e">
        <f aca="true" t="shared" si="127" ref="P191:P226">O191/N191*100</f>
        <v>#DIV/0!</v>
      </c>
      <c r="Q191" s="631">
        <f>SUM(Q192:Q199)</f>
        <v>16672.101459999998</v>
      </c>
      <c r="R191" s="631">
        <f>SUM(R192:R199)</f>
        <v>16475.101459999998</v>
      </c>
      <c r="S191" s="632">
        <f aca="true" t="shared" si="128" ref="S191:S223">R191/Q191*100</f>
        <v>98.81838530989842</v>
      </c>
      <c r="T191" s="631">
        <f>SUM(T192:T199)</f>
        <v>0</v>
      </c>
      <c r="U191" s="631">
        <f>SUM(U192:U199)</f>
        <v>0</v>
      </c>
      <c r="V191" s="632" t="e">
        <f aca="true" t="shared" si="129" ref="V191:V226">U191/T191*100</f>
        <v>#DIV/0!</v>
      </c>
      <c r="W191" s="631">
        <f>SUM(W192:W199)</f>
        <v>0</v>
      </c>
      <c r="X191" s="631">
        <f>SUM(X192:X199)</f>
        <v>0</v>
      </c>
      <c r="Y191" s="632" t="e">
        <f aca="true" t="shared" si="130" ref="Y191:Y226">X191/W191*100</f>
        <v>#DIV/0!</v>
      </c>
      <c r="Z191" s="631">
        <f>SUM(Z192:Z199)</f>
        <v>0</v>
      </c>
      <c r="AA191" s="631">
        <f>SUM(AA192:AA199)</f>
        <v>0</v>
      </c>
      <c r="AB191" s="632" t="e">
        <f aca="true" t="shared" si="131" ref="AB191:AB226">AA191/Z191*100</f>
        <v>#DIV/0!</v>
      </c>
      <c r="AC191" s="631">
        <f>SUM(AC192:AC199)</f>
        <v>0</v>
      </c>
      <c r="AD191" s="631">
        <f>SUM(AD192:AD199)</f>
        <v>0</v>
      </c>
      <c r="AE191" s="632" t="e">
        <f aca="true" t="shared" si="132" ref="AE191:AE226">AD191/AC191*100</f>
        <v>#DIV/0!</v>
      </c>
      <c r="AF191" s="631">
        <f>SUM(AF192:AF199)</f>
        <v>0</v>
      </c>
      <c r="AG191" s="631">
        <f>SUM(AG192:AG199)</f>
        <v>0</v>
      </c>
      <c r="AH191" s="632" t="e">
        <f aca="true" t="shared" si="133" ref="AH191:AH226">AG191/AF191*100</f>
        <v>#DIV/0!</v>
      </c>
      <c r="AI191" s="631">
        <f>SUM(AI192:AI199)</f>
        <v>0</v>
      </c>
      <c r="AJ191" s="631">
        <f>SUM(AJ192:AJ199)</f>
        <v>0</v>
      </c>
      <c r="AK191" s="632" t="e">
        <f aca="true" t="shared" si="134" ref="AK191:AK226">AJ191/AI191*100</f>
        <v>#DIV/0!</v>
      </c>
      <c r="AL191" s="633">
        <f>SUM(AL192:AL199)</f>
        <v>0</v>
      </c>
      <c r="AM191" s="633">
        <f>SUM(AM192:AM199)</f>
        <v>0</v>
      </c>
      <c r="AN191" s="632" t="e">
        <f aca="true" t="shared" si="135" ref="AN191:AN226">AM191/AL191*100</f>
        <v>#DIV/0!</v>
      </c>
      <c r="AO191" s="631">
        <f>SUM(AO192:AO199)</f>
        <v>0</v>
      </c>
      <c r="AP191" s="631">
        <f>SUM(AP192:AP199)</f>
        <v>0</v>
      </c>
      <c r="AQ191" s="632" t="e">
        <f aca="true" t="shared" si="136" ref="AQ191:AQ226">AP191/AO191*100</f>
        <v>#DIV/0!</v>
      </c>
      <c r="AR191" s="631">
        <f>SUM(AR192:AR199)</f>
        <v>0</v>
      </c>
      <c r="AS191" s="631">
        <f>SUM(AS192:AS199)</f>
        <v>0</v>
      </c>
      <c r="AT191" s="632" t="e">
        <f aca="true" t="shared" si="137" ref="AT191:AT226">AS191/AR191*100</f>
        <v>#DIV/0!</v>
      </c>
      <c r="AU191" s="617">
        <f>C191+G191</f>
        <v>16672.101459999998</v>
      </c>
      <c r="AV191" s="617">
        <f aca="true" t="shared" si="138" ref="AV191:AW241">D191+H191</f>
        <v>16672.101459999998</v>
      </c>
      <c r="AW191" s="617">
        <f t="shared" si="138"/>
        <v>16475.101459999998</v>
      </c>
      <c r="AX191" s="618">
        <f>AW191/AV191*100</f>
        <v>98.81838530989842</v>
      </c>
      <c r="AY191" s="634"/>
      <c r="AZ191" s="634"/>
      <c r="BA191" s="635"/>
      <c r="BB191" s="635"/>
      <c r="BC191" s="635"/>
      <c r="BD191" s="621">
        <f t="shared" si="124"/>
        <v>16672.101459999998</v>
      </c>
      <c r="BE191" s="621">
        <f t="shared" si="123"/>
        <v>16672.101459999998</v>
      </c>
      <c r="BF191" s="621">
        <f t="shared" si="123"/>
        <v>16475.101459999998</v>
      </c>
      <c r="BG191" s="622">
        <f t="shared" si="125"/>
        <v>98.81838530989842</v>
      </c>
      <c r="BH191" s="635"/>
      <c r="BI191" s="635"/>
      <c r="BJ191" s="635"/>
      <c r="BK191" s="635"/>
      <c r="BL191" s="635"/>
      <c r="BM191" s="635"/>
      <c r="BN191" s="635"/>
      <c r="BO191" s="635"/>
      <c r="BP191" s="635"/>
      <c r="BQ191" s="635"/>
      <c r="BR191" s="635"/>
      <c r="BS191" s="635"/>
      <c r="BT191" s="635"/>
      <c r="BU191" s="635"/>
      <c r="BV191" s="635"/>
      <c r="BW191" s="635"/>
      <c r="BX191" s="635"/>
      <c r="BY191" s="635"/>
      <c r="BZ191" s="635"/>
      <c r="CA191" s="635"/>
      <c r="CB191" s="635"/>
      <c r="CC191" s="635"/>
      <c r="CD191" s="635"/>
      <c r="CE191" s="635"/>
      <c r="CF191" s="635"/>
      <c r="CG191" s="635"/>
      <c r="CH191" s="635"/>
    </row>
    <row r="192" spans="1:59" ht="81" customHeight="1">
      <c r="A192" s="191" t="s">
        <v>114</v>
      </c>
      <c r="B192" s="636" t="s">
        <v>56</v>
      </c>
      <c r="C192" s="637"/>
      <c r="D192" s="637">
        <f>C192</f>
        <v>0</v>
      </c>
      <c r="E192" s="637">
        <f>D192</f>
        <v>0</v>
      </c>
      <c r="F192" s="409" t="e">
        <f aca="true" t="shared" si="139" ref="F192:F241">E192/D192*100</f>
        <v>#DIV/0!</v>
      </c>
      <c r="G192" s="638">
        <f>K192+N192+Q192+T192+W192+Z192+AC192+AF192+AI192+AL192+AO192+AR192</f>
        <v>1158</v>
      </c>
      <c r="H192" s="638">
        <f>G192</f>
        <v>1158</v>
      </c>
      <c r="I192" s="638">
        <f>L192+O192+R192+U192+X192+AA192+AD192+AG192+AJ192+AM192+AP192+AS192</f>
        <v>1158</v>
      </c>
      <c r="J192" s="639">
        <f>I192/H192*100</f>
        <v>100</v>
      </c>
      <c r="K192" s="640"/>
      <c r="L192" s="640"/>
      <c r="M192" s="615" t="e">
        <f t="shared" si="126"/>
        <v>#DIV/0!</v>
      </c>
      <c r="N192" s="640"/>
      <c r="O192" s="640"/>
      <c r="P192" s="615" t="e">
        <f t="shared" si="127"/>
        <v>#DIV/0!</v>
      </c>
      <c r="Q192" s="640">
        <v>1158</v>
      </c>
      <c r="R192" s="640">
        <v>1158</v>
      </c>
      <c r="S192" s="615">
        <f t="shared" si="128"/>
        <v>100</v>
      </c>
      <c r="T192" s="640"/>
      <c r="U192" s="640"/>
      <c r="V192" s="615" t="e">
        <f t="shared" si="129"/>
        <v>#DIV/0!</v>
      </c>
      <c r="W192" s="640"/>
      <c r="X192" s="640"/>
      <c r="Y192" s="615" t="e">
        <f t="shared" si="130"/>
        <v>#DIV/0!</v>
      </c>
      <c r="Z192" s="640"/>
      <c r="AA192" s="640"/>
      <c r="AB192" s="615" t="e">
        <f t="shared" si="131"/>
        <v>#DIV/0!</v>
      </c>
      <c r="AC192" s="640"/>
      <c r="AD192" s="640"/>
      <c r="AE192" s="615" t="e">
        <f t="shared" si="132"/>
        <v>#DIV/0!</v>
      </c>
      <c r="AF192" s="640"/>
      <c r="AG192" s="640"/>
      <c r="AH192" s="615" t="e">
        <f t="shared" si="133"/>
        <v>#DIV/0!</v>
      </c>
      <c r="AI192" s="640"/>
      <c r="AJ192" s="640"/>
      <c r="AK192" s="615" t="e">
        <f t="shared" si="134"/>
        <v>#DIV/0!</v>
      </c>
      <c r="AL192" s="641"/>
      <c r="AM192" s="641"/>
      <c r="AN192" s="615" t="e">
        <f t="shared" si="135"/>
        <v>#DIV/0!</v>
      </c>
      <c r="AO192" s="640"/>
      <c r="AP192" s="640"/>
      <c r="AQ192" s="615" t="e">
        <f t="shared" si="136"/>
        <v>#DIV/0!</v>
      </c>
      <c r="AR192" s="640"/>
      <c r="AS192" s="640"/>
      <c r="AT192" s="615" t="e">
        <f t="shared" si="137"/>
        <v>#DIV/0!</v>
      </c>
      <c r="AU192" s="617">
        <f aca="true" t="shared" si="140" ref="AU192:AU241">C192+G192</f>
        <v>1158</v>
      </c>
      <c r="AV192" s="617">
        <f t="shared" si="138"/>
        <v>1158</v>
      </c>
      <c r="AW192" s="617">
        <f t="shared" si="138"/>
        <v>1158</v>
      </c>
      <c r="AX192" s="618">
        <f aca="true" t="shared" si="141" ref="AX192:AX241">AW192/AV192*100</f>
        <v>100</v>
      </c>
      <c r="AY192" s="571"/>
      <c r="AZ192" s="571"/>
      <c r="BD192" s="405">
        <f t="shared" si="124"/>
        <v>1158</v>
      </c>
      <c r="BE192" s="405">
        <f t="shared" si="123"/>
        <v>1158</v>
      </c>
      <c r="BF192" s="405">
        <f t="shared" si="123"/>
        <v>1158</v>
      </c>
      <c r="BG192" s="406">
        <f t="shared" si="125"/>
        <v>100</v>
      </c>
    </row>
    <row r="193" spans="1:59" ht="101.25" customHeight="1">
      <c r="A193" s="191" t="s">
        <v>172</v>
      </c>
      <c r="B193" s="636" t="s">
        <v>86</v>
      </c>
      <c r="C193" s="637"/>
      <c r="D193" s="637">
        <f aca="true" t="shared" si="142" ref="D193:E201">C193</f>
        <v>0</v>
      </c>
      <c r="E193" s="637">
        <f t="shared" si="142"/>
        <v>0</v>
      </c>
      <c r="F193" s="409" t="e">
        <f t="shared" si="139"/>
        <v>#DIV/0!</v>
      </c>
      <c r="G193" s="638">
        <f aca="true" t="shared" si="143" ref="G193:G241">K193+N193+Q193+T193+W193+Z193+AC193+AF193+AI193+AL193+AO193+AR193</f>
        <v>0</v>
      </c>
      <c r="H193" s="638">
        <f aca="true" t="shared" si="144" ref="H193:H241">G193</f>
        <v>0</v>
      </c>
      <c r="I193" s="638">
        <f aca="true" t="shared" si="145" ref="I193:I199">L193+O193+R193+U193+X193+AA193+AD193+AG193+AJ193+AM193+AP193+AS193</f>
        <v>0</v>
      </c>
      <c r="J193" s="639" t="e">
        <f aca="true" t="shared" si="146" ref="J193:J241">I193/H193*100</f>
        <v>#DIV/0!</v>
      </c>
      <c r="K193" s="640"/>
      <c r="L193" s="640"/>
      <c r="M193" s="615" t="e">
        <f t="shared" si="126"/>
        <v>#DIV/0!</v>
      </c>
      <c r="N193" s="640"/>
      <c r="O193" s="640"/>
      <c r="P193" s="615" t="e">
        <f t="shared" si="127"/>
        <v>#DIV/0!</v>
      </c>
      <c r="Q193" s="640"/>
      <c r="R193" s="640"/>
      <c r="S193" s="615"/>
      <c r="T193" s="640"/>
      <c r="U193" s="640"/>
      <c r="V193" s="615" t="e">
        <f t="shared" si="129"/>
        <v>#DIV/0!</v>
      </c>
      <c r="W193" s="640"/>
      <c r="X193" s="640"/>
      <c r="Y193" s="615" t="e">
        <f t="shared" si="130"/>
        <v>#DIV/0!</v>
      </c>
      <c r="Z193" s="640"/>
      <c r="AA193" s="640"/>
      <c r="AB193" s="615" t="e">
        <f t="shared" si="131"/>
        <v>#DIV/0!</v>
      </c>
      <c r="AC193" s="640"/>
      <c r="AD193" s="640"/>
      <c r="AE193" s="615" t="e">
        <f t="shared" si="132"/>
        <v>#DIV/0!</v>
      </c>
      <c r="AF193" s="640"/>
      <c r="AG193" s="640"/>
      <c r="AH193" s="615" t="e">
        <f t="shared" si="133"/>
        <v>#DIV/0!</v>
      </c>
      <c r="AI193" s="640"/>
      <c r="AJ193" s="640"/>
      <c r="AK193" s="615" t="e">
        <f t="shared" si="134"/>
        <v>#DIV/0!</v>
      </c>
      <c r="AL193" s="641"/>
      <c r="AM193" s="641"/>
      <c r="AN193" s="615" t="e">
        <f t="shared" si="135"/>
        <v>#DIV/0!</v>
      </c>
      <c r="AO193" s="640"/>
      <c r="AP193" s="640"/>
      <c r="AQ193" s="615" t="e">
        <f t="shared" si="136"/>
        <v>#DIV/0!</v>
      </c>
      <c r="AR193" s="640"/>
      <c r="AS193" s="640"/>
      <c r="AT193" s="615" t="e">
        <f t="shared" si="137"/>
        <v>#DIV/0!</v>
      </c>
      <c r="AU193" s="617">
        <f t="shared" si="140"/>
        <v>0</v>
      </c>
      <c r="AV193" s="617">
        <f t="shared" si="138"/>
        <v>0</v>
      </c>
      <c r="AW193" s="617">
        <f t="shared" si="138"/>
        <v>0</v>
      </c>
      <c r="AX193" s="618" t="e">
        <f t="shared" si="141"/>
        <v>#DIV/0!</v>
      </c>
      <c r="AY193" s="571"/>
      <c r="AZ193" s="571"/>
      <c r="BD193" s="405">
        <f t="shared" si="124"/>
        <v>0</v>
      </c>
      <c r="BE193" s="405">
        <f t="shared" si="123"/>
        <v>0</v>
      </c>
      <c r="BF193" s="405">
        <f t="shared" si="123"/>
        <v>0</v>
      </c>
      <c r="BG193" s="406" t="e">
        <f t="shared" si="125"/>
        <v>#DIV/0!</v>
      </c>
    </row>
    <row r="194" spans="1:59" ht="120" customHeight="1">
      <c r="A194" s="191" t="s">
        <v>115</v>
      </c>
      <c r="B194" s="642" t="s">
        <v>94</v>
      </c>
      <c r="C194" s="637"/>
      <c r="D194" s="637">
        <f t="shared" si="142"/>
        <v>0</v>
      </c>
      <c r="E194" s="637">
        <f t="shared" si="142"/>
        <v>0</v>
      </c>
      <c r="F194" s="409" t="e">
        <f t="shared" si="139"/>
        <v>#DIV/0!</v>
      </c>
      <c r="G194" s="638">
        <f t="shared" si="143"/>
        <v>10877.6</v>
      </c>
      <c r="H194" s="638">
        <f t="shared" si="144"/>
        <v>10877.6</v>
      </c>
      <c r="I194" s="638">
        <f t="shared" si="145"/>
        <v>10877.6</v>
      </c>
      <c r="J194" s="639">
        <f t="shared" si="146"/>
        <v>100</v>
      </c>
      <c r="K194" s="640"/>
      <c r="L194" s="640"/>
      <c r="M194" s="615" t="e">
        <f t="shared" si="126"/>
        <v>#DIV/0!</v>
      </c>
      <c r="N194" s="640"/>
      <c r="O194" s="640"/>
      <c r="P194" s="615" t="e">
        <f t="shared" si="127"/>
        <v>#DIV/0!</v>
      </c>
      <c r="Q194" s="640">
        <v>10877.6</v>
      </c>
      <c r="R194" s="640">
        <v>10877.6</v>
      </c>
      <c r="S194" s="615">
        <f t="shared" si="128"/>
        <v>100</v>
      </c>
      <c r="T194" s="640"/>
      <c r="U194" s="640"/>
      <c r="V194" s="615" t="e">
        <f t="shared" si="129"/>
        <v>#DIV/0!</v>
      </c>
      <c r="W194" s="640"/>
      <c r="X194" s="640"/>
      <c r="Y194" s="615" t="e">
        <f t="shared" si="130"/>
        <v>#DIV/0!</v>
      </c>
      <c r="Z194" s="640"/>
      <c r="AA194" s="640"/>
      <c r="AB194" s="615" t="e">
        <f t="shared" si="131"/>
        <v>#DIV/0!</v>
      </c>
      <c r="AC194" s="640"/>
      <c r="AD194" s="640"/>
      <c r="AE194" s="615" t="e">
        <f t="shared" si="132"/>
        <v>#DIV/0!</v>
      </c>
      <c r="AF194" s="640"/>
      <c r="AG194" s="640"/>
      <c r="AH194" s="615" t="e">
        <f t="shared" si="133"/>
        <v>#DIV/0!</v>
      </c>
      <c r="AI194" s="640"/>
      <c r="AJ194" s="640"/>
      <c r="AK194" s="615" t="e">
        <f t="shared" si="134"/>
        <v>#DIV/0!</v>
      </c>
      <c r="AL194" s="641"/>
      <c r="AM194" s="641"/>
      <c r="AN194" s="615" t="e">
        <f t="shared" si="135"/>
        <v>#DIV/0!</v>
      </c>
      <c r="AO194" s="640"/>
      <c r="AP194" s="640"/>
      <c r="AQ194" s="615" t="e">
        <f t="shared" si="136"/>
        <v>#DIV/0!</v>
      </c>
      <c r="AR194" s="640"/>
      <c r="AS194" s="640"/>
      <c r="AT194" s="615" t="e">
        <f t="shared" si="137"/>
        <v>#DIV/0!</v>
      </c>
      <c r="AU194" s="617">
        <f t="shared" si="140"/>
        <v>10877.6</v>
      </c>
      <c r="AV194" s="617">
        <f t="shared" si="138"/>
        <v>10877.6</v>
      </c>
      <c r="AW194" s="617">
        <f t="shared" si="138"/>
        <v>10877.6</v>
      </c>
      <c r="AX194" s="618">
        <f t="shared" si="141"/>
        <v>100</v>
      </c>
      <c r="AY194" s="643"/>
      <c r="AZ194" s="643"/>
      <c r="BD194" s="405">
        <f t="shared" si="124"/>
        <v>10877.6</v>
      </c>
      <c r="BE194" s="405">
        <f t="shared" si="123"/>
        <v>10877.6</v>
      </c>
      <c r="BF194" s="405">
        <f t="shared" si="123"/>
        <v>10877.6</v>
      </c>
      <c r="BG194" s="406">
        <f t="shared" si="125"/>
        <v>100</v>
      </c>
    </row>
    <row r="195" spans="1:59" ht="27" customHeight="1">
      <c r="A195" s="191" t="s">
        <v>273</v>
      </c>
      <c r="B195" s="636" t="s">
        <v>274</v>
      </c>
      <c r="C195" s="637"/>
      <c r="D195" s="637">
        <f t="shared" si="142"/>
        <v>0</v>
      </c>
      <c r="E195" s="637">
        <f t="shared" si="142"/>
        <v>0</v>
      </c>
      <c r="F195" s="409" t="e">
        <f t="shared" si="139"/>
        <v>#DIV/0!</v>
      </c>
      <c r="G195" s="638">
        <f t="shared" si="143"/>
        <v>0</v>
      </c>
      <c r="H195" s="638">
        <f t="shared" si="144"/>
        <v>0</v>
      </c>
      <c r="I195" s="638">
        <f t="shared" si="145"/>
        <v>0</v>
      </c>
      <c r="J195" s="639" t="e">
        <f t="shared" si="146"/>
        <v>#DIV/0!</v>
      </c>
      <c r="K195" s="640"/>
      <c r="L195" s="640"/>
      <c r="M195" s="615" t="e">
        <f t="shared" si="126"/>
        <v>#DIV/0!</v>
      </c>
      <c r="N195" s="640"/>
      <c r="O195" s="640"/>
      <c r="P195" s="615" t="e">
        <f t="shared" si="127"/>
        <v>#DIV/0!</v>
      </c>
      <c r="Q195" s="640"/>
      <c r="R195" s="640"/>
      <c r="S195" s="615"/>
      <c r="T195" s="640"/>
      <c r="U195" s="640"/>
      <c r="V195" s="615" t="e">
        <f t="shared" si="129"/>
        <v>#DIV/0!</v>
      </c>
      <c r="W195" s="640"/>
      <c r="X195" s="640"/>
      <c r="Y195" s="615" t="e">
        <f t="shared" si="130"/>
        <v>#DIV/0!</v>
      </c>
      <c r="Z195" s="640"/>
      <c r="AA195" s="640"/>
      <c r="AB195" s="615" t="e">
        <f t="shared" si="131"/>
        <v>#DIV/0!</v>
      </c>
      <c r="AC195" s="640"/>
      <c r="AD195" s="640"/>
      <c r="AE195" s="615" t="e">
        <f t="shared" si="132"/>
        <v>#DIV/0!</v>
      </c>
      <c r="AF195" s="640"/>
      <c r="AG195" s="640"/>
      <c r="AH195" s="615" t="e">
        <f t="shared" si="133"/>
        <v>#DIV/0!</v>
      </c>
      <c r="AI195" s="640"/>
      <c r="AJ195" s="640"/>
      <c r="AK195" s="615" t="e">
        <f t="shared" si="134"/>
        <v>#DIV/0!</v>
      </c>
      <c r="AL195" s="641"/>
      <c r="AM195" s="641"/>
      <c r="AN195" s="615" t="e">
        <f t="shared" si="135"/>
        <v>#DIV/0!</v>
      </c>
      <c r="AO195" s="640"/>
      <c r="AP195" s="640"/>
      <c r="AQ195" s="615" t="e">
        <f t="shared" si="136"/>
        <v>#DIV/0!</v>
      </c>
      <c r="AR195" s="640"/>
      <c r="AS195" s="640"/>
      <c r="AT195" s="615" t="e">
        <f t="shared" si="137"/>
        <v>#DIV/0!</v>
      </c>
      <c r="AU195" s="617">
        <f t="shared" si="140"/>
        <v>0</v>
      </c>
      <c r="AV195" s="617">
        <f t="shared" si="138"/>
        <v>0</v>
      </c>
      <c r="AW195" s="617">
        <f t="shared" si="138"/>
        <v>0</v>
      </c>
      <c r="AX195" s="618" t="e">
        <f t="shared" si="141"/>
        <v>#DIV/0!</v>
      </c>
      <c r="AY195" s="643"/>
      <c r="AZ195" s="643"/>
      <c r="BD195" s="405">
        <f t="shared" si="124"/>
        <v>0</v>
      </c>
      <c r="BE195" s="405">
        <f t="shared" si="123"/>
        <v>0</v>
      </c>
      <c r="BF195" s="405">
        <f t="shared" si="123"/>
        <v>0</v>
      </c>
      <c r="BG195" s="406" t="e">
        <f t="shared" si="125"/>
        <v>#DIV/0!</v>
      </c>
    </row>
    <row r="196" spans="1:59" ht="78" customHeight="1">
      <c r="A196" s="191" t="s">
        <v>176</v>
      </c>
      <c r="B196" s="636" t="s">
        <v>177</v>
      </c>
      <c r="C196" s="637"/>
      <c r="D196" s="637">
        <f t="shared" si="142"/>
        <v>0</v>
      </c>
      <c r="E196" s="637">
        <f t="shared" si="142"/>
        <v>0</v>
      </c>
      <c r="F196" s="409" t="e">
        <f t="shared" si="139"/>
        <v>#DIV/0!</v>
      </c>
      <c r="G196" s="638">
        <f t="shared" si="143"/>
        <v>211.3</v>
      </c>
      <c r="H196" s="638">
        <f t="shared" si="144"/>
        <v>211.3</v>
      </c>
      <c r="I196" s="638">
        <f t="shared" si="145"/>
        <v>211.3</v>
      </c>
      <c r="J196" s="639">
        <f t="shared" si="146"/>
        <v>100</v>
      </c>
      <c r="K196" s="640"/>
      <c r="L196" s="640"/>
      <c r="M196" s="615" t="e">
        <f t="shared" si="126"/>
        <v>#DIV/0!</v>
      </c>
      <c r="N196" s="640"/>
      <c r="O196" s="640"/>
      <c r="P196" s="615" t="e">
        <f t="shared" si="127"/>
        <v>#DIV/0!</v>
      </c>
      <c r="Q196" s="640">
        <v>211.3</v>
      </c>
      <c r="R196" s="640">
        <v>211.3</v>
      </c>
      <c r="S196" s="615">
        <f t="shared" si="128"/>
        <v>100</v>
      </c>
      <c r="T196" s="640"/>
      <c r="U196" s="640"/>
      <c r="V196" s="615" t="e">
        <f t="shared" si="129"/>
        <v>#DIV/0!</v>
      </c>
      <c r="W196" s="640"/>
      <c r="X196" s="640"/>
      <c r="Y196" s="615" t="e">
        <f t="shared" si="130"/>
        <v>#DIV/0!</v>
      </c>
      <c r="Z196" s="640"/>
      <c r="AA196" s="640"/>
      <c r="AB196" s="615" t="e">
        <f t="shared" si="131"/>
        <v>#DIV/0!</v>
      </c>
      <c r="AC196" s="640"/>
      <c r="AD196" s="640"/>
      <c r="AE196" s="615" t="e">
        <f t="shared" si="132"/>
        <v>#DIV/0!</v>
      </c>
      <c r="AF196" s="640"/>
      <c r="AG196" s="640"/>
      <c r="AH196" s="615" t="e">
        <f t="shared" si="133"/>
        <v>#DIV/0!</v>
      </c>
      <c r="AI196" s="640"/>
      <c r="AJ196" s="640"/>
      <c r="AK196" s="615" t="e">
        <f t="shared" si="134"/>
        <v>#DIV/0!</v>
      </c>
      <c r="AL196" s="641"/>
      <c r="AM196" s="641"/>
      <c r="AN196" s="615" t="e">
        <f t="shared" si="135"/>
        <v>#DIV/0!</v>
      </c>
      <c r="AO196" s="640"/>
      <c r="AP196" s="640"/>
      <c r="AQ196" s="615" t="e">
        <f t="shared" si="136"/>
        <v>#DIV/0!</v>
      </c>
      <c r="AR196" s="640"/>
      <c r="AS196" s="640"/>
      <c r="AT196" s="615" t="e">
        <f t="shared" si="137"/>
        <v>#DIV/0!</v>
      </c>
      <c r="AU196" s="617">
        <f t="shared" si="140"/>
        <v>211.3</v>
      </c>
      <c r="AV196" s="617">
        <f t="shared" si="138"/>
        <v>211.3</v>
      </c>
      <c r="AW196" s="617">
        <f t="shared" si="138"/>
        <v>211.3</v>
      </c>
      <c r="AX196" s="618">
        <f t="shared" si="141"/>
        <v>100</v>
      </c>
      <c r="AY196" s="643"/>
      <c r="AZ196" s="643"/>
      <c r="BD196" s="405">
        <f t="shared" si="124"/>
        <v>211.3</v>
      </c>
      <c r="BE196" s="405">
        <f t="shared" si="123"/>
        <v>211.3</v>
      </c>
      <c r="BF196" s="405">
        <f t="shared" si="123"/>
        <v>211.3</v>
      </c>
      <c r="BG196" s="406">
        <f t="shared" si="125"/>
        <v>100</v>
      </c>
    </row>
    <row r="197" spans="1:59" ht="45.75" customHeight="1">
      <c r="A197" s="191" t="s">
        <v>20</v>
      </c>
      <c r="B197" s="636" t="s">
        <v>234</v>
      </c>
      <c r="C197" s="637"/>
      <c r="D197" s="637">
        <f t="shared" si="142"/>
        <v>0</v>
      </c>
      <c r="E197" s="637">
        <f t="shared" si="142"/>
        <v>0</v>
      </c>
      <c r="F197" s="409" t="e">
        <f t="shared" si="139"/>
        <v>#DIV/0!</v>
      </c>
      <c r="G197" s="638">
        <f t="shared" si="143"/>
        <v>500</v>
      </c>
      <c r="H197" s="638">
        <f t="shared" si="144"/>
        <v>500</v>
      </c>
      <c r="I197" s="638">
        <f t="shared" si="145"/>
        <v>500</v>
      </c>
      <c r="J197" s="639">
        <f t="shared" si="146"/>
        <v>100</v>
      </c>
      <c r="K197" s="640"/>
      <c r="L197" s="640"/>
      <c r="M197" s="615" t="e">
        <f t="shared" si="126"/>
        <v>#DIV/0!</v>
      </c>
      <c r="N197" s="640"/>
      <c r="O197" s="640"/>
      <c r="P197" s="615" t="e">
        <f t="shared" si="127"/>
        <v>#DIV/0!</v>
      </c>
      <c r="Q197" s="640">
        <v>500</v>
      </c>
      <c r="R197" s="640">
        <v>500</v>
      </c>
      <c r="S197" s="615">
        <f t="shared" si="128"/>
        <v>100</v>
      </c>
      <c r="T197" s="640"/>
      <c r="U197" s="640"/>
      <c r="V197" s="615" t="e">
        <f t="shared" si="129"/>
        <v>#DIV/0!</v>
      </c>
      <c r="W197" s="640"/>
      <c r="X197" s="640"/>
      <c r="Y197" s="615" t="e">
        <f t="shared" si="130"/>
        <v>#DIV/0!</v>
      </c>
      <c r="Z197" s="640"/>
      <c r="AA197" s="640"/>
      <c r="AB197" s="615" t="e">
        <f t="shared" si="131"/>
        <v>#DIV/0!</v>
      </c>
      <c r="AC197" s="640"/>
      <c r="AD197" s="640"/>
      <c r="AE197" s="615" t="e">
        <f t="shared" si="132"/>
        <v>#DIV/0!</v>
      </c>
      <c r="AF197" s="640"/>
      <c r="AG197" s="640"/>
      <c r="AH197" s="615" t="e">
        <f t="shared" si="133"/>
        <v>#DIV/0!</v>
      </c>
      <c r="AI197" s="640"/>
      <c r="AJ197" s="640"/>
      <c r="AK197" s="615" t="e">
        <f t="shared" si="134"/>
        <v>#DIV/0!</v>
      </c>
      <c r="AL197" s="641"/>
      <c r="AM197" s="641"/>
      <c r="AN197" s="615" t="e">
        <f t="shared" si="135"/>
        <v>#DIV/0!</v>
      </c>
      <c r="AO197" s="640"/>
      <c r="AP197" s="640"/>
      <c r="AQ197" s="615" t="e">
        <f t="shared" si="136"/>
        <v>#DIV/0!</v>
      </c>
      <c r="AR197" s="640"/>
      <c r="AS197" s="640"/>
      <c r="AT197" s="615" t="e">
        <f t="shared" si="137"/>
        <v>#DIV/0!</v>
      </c>
      <c r="AU197" s="617">
        <f t="shared" si="140"/>
        <v>500</v>
      </c>
      <c r="AV197" s="617">
        <f t="shared" si="138"/>
        <v>500</v>
      </c>
      <c r="AW197" s="617">
        <f t="shared" si="138"/>
        <v>500</v>
      </c>
      <c r="AX197" s="618">
        <f t="shared" si="141"/>
        <v>100</v>
      </c>
      <c r="AY197" s="643"/>
      <c r="AZ197" s="643"/>
      <c r="BD197" s="405">
        <f t="shared" si="124"/>
        <v>500</v>
      </c>
      <c r="BE197" s="405">
        <f t="shared" si="123"/>
        <v>500</v>
      </c>
      <c r="BF197" s="405">
        <f t="shared" si="123"/>
        <v>500</v>
      </c>
      <c r="BG197" s="406">
        <f t="shared" si="125"/>
        <v>100</v>
      </c>
    </row>
    <row r="198" spans="1:59" ht="28.5" customHeight="1">
      <c r="A198" s="191" t="s">
        <v>174</v>
      </c>
      <c r="B198" s="636" t="s">
        <v>116</v>
      </c>
      <c r="C198" s="637"/>
      <c r="D198" s="637">
        <f t="shared" si="142"/>
        <v>0</v>
      </c>
      <c r="E198" s="637">
        <v>0</v>
      </c>
      <c r="F198" s="409" t="e">
        <f t="shared" si="139"/>
        <v>#DIV/0!</v>
      </c>
      <c r="G198" s="638">
        <f t="shared" si="143"/>
        <v>197</v>
      </c>
      <c r="H198" s="638">
        <f t="shared" si="144"/>
        <v>197</v>
      </c>
      <c r="I198" s="638">
        <f t="shared" si="145"/>
        <v>0</v>
      </c>
      <c r="J198" s="639">
        <f t="shared" si="146"/>
        <v>0</v>
      </c>
      <c r="K198" s="640"/>
      <c r="L198" s="640"/>
      <c r="M198" s="615" t="e">
        <f t="shared" si="126"/>
        <v>#DIV/0!</v>
      </c>
      <c r="N198" s="640"/>
      <c r="O198" s="640"/>
      <c r="P198" s="615" t="e">
        <f t="shared" si="127"/>
        <v>#DIV/0!</v>
      </c>
      <c r="Q198" s="640">
        <v>197</v>
      </c>
      <c r="R198" s="640">
        <v>0</v>
      </c>
      <c r="S198" s="615">
        <f t="shared" si="128"/>
        <v>0</v>
      </c>
      <c r="T198" s="640"/>
      <c r="U198" s="640"/>
      <c r="V198" s="615" t="e">
        <f t="shared" si="129"/>
        <v>#DIV/0!</v>
      </c>
      <c r="W198" s="640"/>
      <c r="X198" s="640"/>
      <c r="Y198" s="615" t="e">
        <f t="shared" si="130"/>
        <v>#DIV/0!</v>
      </c>
      <c r="Z198" s="640"/>
      <c r="AA198" s="640"/>
      <c r="AB198" s="615" t="e">
        <f t="shared" si="131"/>
        <v>#DIV/0!</v>
      </c>
      <c r="AC198" s="640"/>
      <c r="AD198" s="640"/>
      <c r="AE198" s="615" t="e">
        <f t="shared" si="132"/>
        <v>#DIV/0!</v>
      </c>
      <c r="AF198" s="640"/>
      <c r="AG198" s="640"/>
      <c r="AH198" s="615" t="e">
        <f t="shared" si="133"/>
        <v>#DIV/0!</v>
      </c>
      <c r="AI198" s="640"/>
      <c r="AJ198" s="640"/>
      <c r="AK198" s="615" t="e">
        <f t="shared" si="134"/>
        <v>#DIV/0!</v>
      </c>
      <c r="AL198" s="641"/>
      <c r="AM198" s="641"/>
      <c r="AN198" s="615" t="e">
        <f t="shared" si="135"/>
        <v>#DIV/0!</v>
      </c>
      <c r="AO198" s="640"/>
      <c r="AP198" s="640"/>
      <c r="AQ198" s="615" t="e">
        <f t="shared" si="136"/>
        <v>#DIV/0!</v>
      </c>
      <c r="AR198" s="640"/>
      <c r="AS198" s="640"/>
      <c r="AT198" s="615" t="e">
        <f t="shared" si="137"/>
        <v>#DIV/0!</v>
      </c>
      <c r="AU198" s="617">
        <f t="shared" si="140"/>
        <v>197</v>
      </c>
      <c r="AV198" s="617">
        <f t="shared" si="138"/>
        <v>197</v>
      </c>
      <c r="AW198" s="617">
        <f t="shared" si="138"/>
        <v>0</v>
      </c>
      <c r="AX198" s="618">
        <f t="shared" si="141"/>
        <v>0</v>
      </c>
      <c r="AY198" s="643"/>
      <c r="AZ198" s="643"/>
      <c r="BD198" s="405">
        <f t="shared" si="124"/>
        <v>197</v>
      </c>
      <c r="BE198" s="405">
        <f t="shared" si="123"/>
        <v>197</v>
      </c>
      <c r="BF198" s="405">
        <f t="shared" si="123"/>
        <v>0</v>
      </c>
      <c r="BG198" s="406">
        <f t="shared" si="125"/>
        <v>0</v>
      </c>
    </row>
    <row r="199" spans="1:59" ht="25.5" customHeight="1">
      <c r="A199" s="191" t="s">
        <v>175</v>
      </c>
      <c r="B199" s="636" t="s">
        <v>117</v>
      </c>
      <c r="C199" s="637"/>
      <c r="D199" s="637">
        <f t="shared" si="142"/>
        <v>0</v>
      </c>
      <c r="E199" s="637">
        <f t="shared" si="142"/>
        <v>0</v>
      </c>
      <c r="F199" s="409" t="e">
        <f t="shared" si="139"/>
        <v>#DIV/0!</v>
      </c>
      <c r="G199" s="638">
        <f t="shared" si="143"/>
        <v>3728.20146</v>
      </c>
      <c r="H199" s="638">
        <f t="shared" si="144"/>
        <v>3728.20146</v>
      </c>
      <c r="I199" s="638">
        <f t="shared" si="145"/>
        <v>3728.20146</v>
      </c>
      <c r="J199" s="639">
        <f t="shared" si="146"/>
        <v>100</v>
      </c>
      <c r="K199" s="640"/>
      <c r="L199" s="640"/>
      <c r="M199" s="615" t="e">
        <f t="shared" si="126"/>
        <v>#DIV/0!</v>
      </c>
      <c r="N199" s="640"/>
      <c r="O199" s="640"/>
      <c r="P199" s="615" t="e">
        <f t="shared" si="127"/>
        <v>#DIV/0!</v>
      </c>
      <c r="Q199" s="640">
        <v>3728.20146</v>
      </c>
      <c r="R199" s="640">
        <v>3728.20146</v>
      </c>
      <c r="S199" s="615">
        <f t="shared" si="128"/>
        <v>100</v>
      </c>
      <c r="T199" s="640"/>
      <c r="U199" s="640"/>
      <c r="V199" s="615" t="e">
        <f t="shared" si="129"/>
        <v>#DIV/0!</v>
      </c>
      <c r="W199" s="640"/>
      <c r="X199" s="640"/>
      <c r="Y199" s="615" t="e">
        <f t="shared" si="130"/>
        <v>#DIV/0!</v>
      </c>
      <c r="Z199" s="640"/>
      <c r="AA199" s="640"/>
      <c r="AB199" s="615" t="e">
        <f t="shared" si="131"/>
        <v>#DIV/0!</v>
      </c>
      <c r="AC199" s="640"/>
      <c r="AD199" s="640"/>
      <c r="AE199" s="615" t="e">
        <f t="shared" si="132"/>
        <v>#DIV/0!</v>
      </c>
      <c r="AF199" s="640"/>
      <c r="AG199" s="640"/>
      <c r="AH199" s="615" t="e">
        <f t="shared" si="133"/>
        <v>#DIV/0!</v>
      </c>
      <c r="AI199" s="640"/>
      <c r="AJ199" s="640"/>
      <c r="AK199" s="615" t="e">
        <f t="shared" si="134"/>
        <v>#DIV/0!</v>
      </c>
      <c r="AL199" s="641"/>
      <c r="AM199" s="641"/>
      <c r="AN199" s="615" t="e">
        <f t="shared" si="135"/>
        <v>#DIV/0!</v>
      </c>
      <c r="AO199" s="640"/>
      <c r="AP199" s="640"/>
      <c r="AQ199" s="615" t="e">
        <f t="shared" si="136"/>
        <v>#DIV/0!</v>
      </c>
      <c r="AR199" s="640"/>
      <c r="AS199" s="640"/>
      <c r="AT199" s="615" t="e">
        <f t="shared" si="137"/>
        <v>#DIV/0!</v>
      </c>
      <c r="AU199" s="617">
        <f t="shared" si="140"/>
        <v>3728.20146</v>
      </c>
      <c r="AV199" s="617">
        <f t="shared" si="138"/>
        <v>3728.20146</v>
      </c>
      <c r="AW199" s="617">
        <f t="shared" si="138"/>
        <v>3728.20146</v>
      </c>
      <c r="AX199" s="618">
        <f t="shared" si="141"/>
        <v>100</v>
      </c>
      <c r="AY199" s="643"/>
      <c r="AZ199" s="643"/>
      <c r="BD199" s="405">
        <f t="shared" si="124"/>
        <v>3728.20146</v>
      </c>
      <c r="BE199" s="405">
        <f t="shared" si="123"/>
        <v>3728.20146</v>
      </c>
      <c r="BF199" s="405">
        <f t="shared" si="123"/>
        <v>3728.20146</v>
      </c>
      <c r="BG199" s="406">
        <f t="shared" si="125"/>
        <v>100</v>
      </c>
    </row>
    <row r="200" spans="1:59" s="448" customFormat="1" ht="23.25" customHeight="1">
      <c r="A200" s="628" t="s">
        <v>167</v>
      </c>
      <c r="B200" s="97" t="s">
        <v>168</v>
      </c>
      <c r="C200" s="629">
        <f>C201</f>
        <v>0</v>
      </c>
      <c r="D200" s="629">
        <f>D201</f>
        <v>0</v>
      </c>
      <c r="E200" s="629">
        <f>E201</f>
        <v>0</v>
      </c>
      <c r="F200" s="398" t="e">
        <f t="shared" si="139"/>
        <v>#DIV/0!</v>
      </c>
      <c r="G200" s="398">
        <f t="shared" si="143"/>
        <v>887.1</v>
      </c>
      <c r="H200" s="398">
        <f>L200+O200+R200+U200+X200+AA200+AD200+AG200+AJ200+AM200+AP200+AS200</f>
        <v>887.1</v>
      </c>
      <c r="I200" s="398">
        <f>L200+O200+R200+U200+X200+AA200+AD200+AG200+AJ200+AM200+AP200+AS200</f>
        <v>887.1</v>
      </c>
      <c r="J200" s="630">
        <f t="shared" si="146"/>
        <v>100</v>
      </c>
      <c r="K200" s="631">
        <f>K201</f>
        <v>0</v>
      </c>
      <c r="L200" s="631">
        <f>L201</f>
        <v>0</v>
      </c>
      <c r="M200" s="632" t="e">
        <f t="shared" si="126"/>
        <v>#DIV/0!</v>
      </c>
      <c r="N200" s="631">
        <f>N201</f>
        <v>0</v>
      </c>
      <c r="O200" s="631">
        <f>O201</f>
        <v>0</v>
      </c>
      <c r="P200" s="632" t="e">
        <f t="shared" si="127"/>
        <v>#DIV/0!</v>
      </c>
      <c r="Q200" s="631">
        <f>Q201</f>
        <v>887.1</v>
      </c>
      <c r="R200" s="631">
        <f>R201</f>
        <v>887.1</v>
      </c>
      <c r="S200" s="632">
        <f t="shared" si="128"/>
        <v>100</v>
      </c>
      <c r="T200" s="631">
        <f>T201</f>
        <v>0</v>
      </c>
      <c r="U200" s="631">
        <f>U201</f>
        <v>0</v>
      </c>
      <c r="V200" s="632" t="e">
        <f t="shared" si="129"/>
        <v>#DIV/0!</v>
      </c>
      <c r="W200" s="631">
        <f>W201</f>
        <v>0</v>
      </c>
      <c r="X200" s="631">
        <f>X201</f>
        <v>0</v>
      </c>
      <c r="Y200" s="632" t="e">
        <f t="shared" si="130"/>
        <v>#DIV/0!</v>
      </c>
      <c r="Z200" s="631">
        <f>Z201</f>
        <v>0</v>
      </c>
      <c r="AA200" s="631">
        <f>AA201</f>
        <v>0</v>
      </c>
      <c r="AB200" s="632" t="e">
        <f t="shared" si="131"/>
        <v>#DIV/0!</v>
      </c>
      <c r="AC200" s="631">
        <f>AC201</f>
        <v>0</v>
      </c>
      <c r="AD200" s="631">
        <f>AD201</f>
        <v>0</v>
      </c>
      <c r="AE200" s="632" t="e">
        <f t="shared" si="132"/>
        <v>#DIV/0!</v>
      </c>
      <c r="AF200" s="631">
        <f>AF201</f>
        <v>0</v>
      </c>
      <c r="AG200" s="631">
        <f>AG201</f>
        <v>0</v>
      </c>
      <c r="AH200" s="632" t="e">
        <f t="shared" si="133"/>
        <v>#DIV/0!</v>
      </c>
      <c r="AI200" s="631">
        <f>AI201</f>
        <v>0</v>
      </c>
      <c r="AJ200" s="631">
        <f>AJ201</f>
        <v>0</v>
      </c>
      <c r="AK200" s="632" t="e">
        <f t="shared" si="134"/>
        <v>#DIV/0!</v>
      </c>
      <c r="AL200" s="633">
        <f>AL201</f>
        <v>0</v>
      </c>
      <c r="AM200" s="633">
        <f>AM201</f>
        <v>0</v>
      </c>
      <c r="AN200" s="632" t="e">
        <f t="shared" si="135"/>
        <v>#DIV/0!</v>
      </c>
      <c r="AO200" s="631">
        <f>AO201</f>
        <v>0</v>
      </c>
      <c r="AP200" s="631">
        <f>AP201</f>
        <v>0</v>
      </c>
      <c r="AQ200" s="632" t="e">
        <f t="shared" si="136"/>
        <v>#DIV/0!</v>
      </c>
      <c r="AR200" s="631">
        <f>AR201</f>
        <v>0</v>
      </c>
      <c r="AS200" s="631">
        <f>AS201</f>
        <v>0</v>
      </c>
      <c r="AT200" s="632" t="e">
        <f t="shared" si="137"/>
        <v>#DIV/0!</v>
      </c>
      <c r="AU200" s="617">
        <f t="shared" si="140"/>
        <v>887.1</v>
      </c>
      <c r="AV200" s="617">
        <f t="shared" si="138"/>
        <v>887.1</v>
      </c>
      <c r="AW200" s="617">
        <f t="shared" si="138"/>
        <v>887.1</v>
      </c>
      <c r="AX200" s="618">
        <f t="shared" si="141"/>
        <v>100</v>
      </c>
      <c r="AY200" s="644"/>
      <c r="AZ200" s="644"/>
      <c r="BD200" s="405">
        <f t="shared" si="124"/>
        <v>887.1</v>
      </c>
      <c r="BE200" s="405">
        <f t="shared" si="123"/>
        <v>887.1</v>
      </c>
      <c r="BF200" s="405">
        <f t="shared" si="123"/>
        <v>887.1</v>
      </c>
      <c r="BG200" s="406">
        <f t="shared" si="125"/>
        <v>100</v>
      </c>
    </row>
    <row r="201" spans="1:59" ht="42.75" customHeight="1">
      <c r="A201" s="645" t="s">
        <v>169</v>
      </c>
      <c r="B201" s="636" t="s">
        <v>171</v>
      </c>
      <c r="C201" s="637"/>
      <c r="D201" s="637">
        <f>C201</f>
        <v>0</v>
      </c>
      <c r="E201" s="637">
        <f t="shared" si="142"/>
        <v>0</v>
      </c>
      <c r="F201" s="409" t="e">
        <f t="shared" si="139"/>
        <v>#DIV/0!</v>
      </c>
      <c r="G201" s="638">
        <f t="shared" si="143"/>
        <v>887.1</v>
      </c>
      <c r="H201" s="638">
        <f t="shared" si="144"/>
        <v>887.1</v>
      </c>
      <c r="I201" s="638">
        <f>L201+O201+R201+U201+X201+AA201+AD201+AG201+AJ201+AM201+AP201+AS201</f>
        <v>887.1</v>
      </c>
      <c r="J201" s="639">
        <f t="shared" si="146"/>
        <v>100</v>
      </c>
      <c r="K201" s="640"/>
      <c r="L201" s="640"/>
      <c r="M201" s="615" t="e">
        <f t="shared" si="126"/>
        <v>#DIV/0!</v>
      </c>
      <c r="N201" s="640"/>
      <c r="O201" s="640"/>
      <c r="P201" s="615" t="e">
        <f t="shared" si="127"/>
        <v>#DIV/0!</v>
      </c>
      <c r="Q201" s="640">
        <v>887.1</v>
      </c>
      <c r="R201" s="640">
        <v>887.1</v>
      </c>
      <c r="S201" s="615">
        <f t="shared" si="128"/>
        <v>100</v>
      </c>
      <c r="T201" s="640"/>
      <c r="U201" s="640"/>
      <c r="V201" s="615" t="e">
        <f t="shared" si="129"/>
        <v>#DIV/0!</v>
      </c>
      <c r="W201" s="640"/>
      <c r="X201" s="640"/>
      <c r="Y201" s="615" t="e">
        <f t="shared" si="130"/>
        <v>#DIV/0!</v>
      </c>
      <c r="Z201" s="640"/>
      <c r="AA201" s="640"/>
      <c r="AB201" s="615" t="e">
        <f t="shared" si="131"/>
        <v>#DIV/0!</v>
      </c>
      <c r="AC201" s="640"/>
      <c r="AD201" s="640"/>
      <c r="AE201" s="615" t="e">
        <f t="shared" si="132"/>
        <v>#DIV/0!</v>
      </c>
      <c r="AF201" s="640"/>
      <c r="AG201" s="640"/>
      <c r="AH201" s="615" t="e">
        <f t="shared" si="133"/>
        <v>#DIV/0!</v>
      </c>
      <c r="AI201" s="640"/>
      <c r="AJ201" s="640"/>
      <c r="AK201" s="615" t="e">
        <f t="shared" si="134"/>
        <v>#DIV/0!</v>
      </c>
      <c r="AL201" s="641"/>
      <c r="AM201" s="641"/>
      <c r="AN201" s="615" t="e">
        <f t="shared" si="135"/>
        <v>#DIV/0!</v>
      </c>
      <c r="AO201" s="640"/>
      <c r="AP201" s="640"/>
      <c r="AQ201" s="615" t="e">
        <f t="shared" si="136"/>
        <v>#DIV/0!</v>
      </c>
      <c r="AR201" s="640"/>
      <c r="AS201" s="640"/>
      <c r="AT201" s="615" t="e">
        <f t="shared" si="137"/>
        <v>#DIV/0!</v>
      </c>
      <c r="AU201" s="617">
        <f t="shared" si="140"/>
        <v>887.1</v>
      </c>
      <c r="AV201" s="617">
        <f t="shared" si="138"/>
        <v>887.1</v>
      </c>
      <c r="AW201" s="617">
        <f t="shared" si="138"/>
        <v>887.1</v>
      </c>
      <c r="AX201" s="618">
        <f t="shared" si="141"/>
        <v>100</v>
      </c>
      <c r="AY201" s="643"/>
      <c r="AZ201" s="643"/>
      <c r="BD201" s="405">
        <f t="shared" si="124"/>
        <v>887.1</v>
      </c>
      <c r="BE201" s="405">
        <f t="shared" si="123"/>
        <v>887.1</v>
      </c>
      <c r="BF201" s="405">
        <f t="shared" si="123"/>
        <v>887.1</v>
      </c>
      <c r="BG201" s="406">
        <f t="shared" si="125"/>
        <v>100</v>
      </c>
    </row>
    <row r="202" spans="1:59" s="448" customFormat="1" ht="44.25" customHeight="1">
      <c r="A202" s="628" t="s">
        <v>118</v>
      </c>
      <c r="B202" s="97" t="s">
        <v>119</v>
      </c>
      <c r="C202" s="629">
        <f>SUM(C203:C205)</f>
        <v>0</v>
      </c>
      <c r="D202" s="629">
        <f>SUM(D203:D205)</f>
        <v>0</v>
      </c>
      <c r="E202" s="629">
        <f>SUM(E203:E205)</f>
        <v>0</v>
      </c>
      <c r="F202" s="398" t="e">
        <f t="shared" si="139"/>
        <v>#DIV/0!</v>
      </c>
      <c r="G202" s="646">
        <f t="shared" si="143"/>
        <v>9104.892</v>
      </c>
      <c r="H202" s="629">
        <f>SUM(H203:H205)</f>
        <v>9104.892</v>
      </c>
      <c r="I202" s="629">
        <f>SUM(I203:I205)</f>
        <v>9104.892</v>
      </c>
      <c r="J202" s="630">
        <f t="shared" si="146"/>
        <v>100</v>
      </c>
      <c r="K202" s="631">
        <f>SUM(K203:K205)</f>
        <v>0</v>
      </c>
      <c r="L202" s="631">
        <f>SUM(L203:L205)</f>
        <v>0</v>
      </c>
      <c r="M202" s="632" t="e">
        <f t="shared" si="126"/>
        <v>#DIV/0!</v>
      </c>
      <c r="N202" s="631">
        <f>SUM(N203:N205)</f>
        <v>0</v>
      </c>
      <c r="O202" s="631">
        <f>SUM(O203:O205)</f>
        <v>0</v>
      </c>
      <c r="P202" s="632" t="e">
        <f t="shared" si="127"/>
        <v>#DIV/0!</v>
      </c>
      <c r="Q202" s="631">
        <f>SUM(Q203:Q205)</f>
        <v>9104.892</v>
      </c>
      <c r="R202" s="631">
        <f>SUM(R203:R205)</f>
        <v>9104.892</v>
      </c>
      <c r="S202" s="632">
        <f t="shared" si="128"/>
        <v>100</v>
      </c>
      <c r="T202" s="631">
        <f>SUM(T203:T205)</f>
        <v>0</v>
      </c>
      <c r="U202" s="631">
        <f>SUM(U203:U205)</f>
        <v>0</v>
      </c>
      <c r="V202" s="632" t="e">
        <f t="shared" si="129"/>
        <v>#DIV/0!</v>
      </c>
      <c r="W202" s="631">
        <f>SUM(W203:W205)</f>
        <v>0</v>
      </c>
      <c r="X202" s="631">
        <f>SUM(X203:X205)</f>
        <v>0</v>
      </c>
      <c r="Y202" s="632" t="e">
        <f t="shared" si="130"/>
        <v>#DIV/0!</v>
      </c>
      <c r="Z202" s="631">
        <f>SUM(Z203:Z205)</f>
        <v>0</v>
      </c>
      <c r="AA202" s="631">
        <f>SUM(AA203:AA205)</f>
        <v>0</v>
      </c>
      <c r="AB202" s="632" t="e">
        <f t="shared" si="131"/>
        <v>#DIV/0!</v>
      </c>
      <c r="AC202" s="631">
        <f>SUM(AC203:AC205)</f>
        <v>0</v>
      </c>
      <c r="AD202" s="631">
        <f>SUM(AD203:AD205)</f>
        <v>0</v>
      </c>
      <c r="AE202" s="632" t="e">
        <f t="shared" si="132"/>
        <v>#DIV/0!</v>
      </c>
      <c r="AF202" s="631">
        <f>SUM(AF203:AF205)</f>
        <v>0</v>
      </c>
      <c r="AG202" s="631">
        <f>SUM(AG203:AG205)</f>
        <v>0</v>
      </c>
      <c r="AH202" s="632" t="e">
        <f t="shared" si="133"/>
        <v>#DIV/0!</v>
      </c>
      <c r="AI202" s="631">
        <f>SUM(AI203:AI205)</f>
        <v>0</v>
      </c>
      <c r="AJ202" s="631">
        <f>SUM(AJ203:AJ205)</f>
        <v>0</v>
      </c>
      <c r="AK202" s="632" t="e">
        <f t="shared" si="134"/>
        <v>#DIV/0!</v>
      </c>
      <c r="AL202" s="633">
        <f>SUM(AL203:AL205)</f>
        <v>0</v>
      </c>
      <c r="AM202" s="633">
        <f>SUM(AM203:AM205)</f>
        <v>0</v>
      </c>
      <c r="AN202" s="632" t="e">
        <f t="shared" si="135"/>
        <v>#DIV/0!</v>
      </c>
      <c r="AO202" s="631">
        <f>SUM(AO203:AO205)</f>
        <v>0</v>
      </c>
      <c r="AP202" s="631">
        <f>SUM(AP203:AP205)</f>
        <v>0</v>
      </c>
      <c r="AQ202" s="632" t="e">
        <f t="shared" si="136"/>
        <v>#DIV/0!</v>
      </c>
      <c r="AR202" s="631">
        <f>SUM(AR203:AR205)</f>
        <v>0</v>
      </c>
      <c r="AS202" s="631">
        <f>SUM(AS203:AS205)</f>
        <v>0</v>
      </c>
      <c r="AT202" s="632" t="e">
        <f t="shared" si="137"/>
        <v>#DIV/0!</v>
      </c>
      <c r="AU202" s="617">
        <f t="shared" si="140"/>
        <v>9104.892</v>
      </c>
      <c r="AV202" s="617">
        <f t="shared" si="138"/>
        <v>9104.892</v>
      </c>
      <c r="AW202" s="617">
        <f t="shared" si="138"/>
        <v>9104.892</v>
      </c>
      <c r="AX202" s="618">
        <f t="shared" si="141"/>
        <v>100</v>
      </c>
      <c r="AY202" s="644"/>
      <c r="AZ202" s="644"/>
      <c r="BD202" s="405">
        <f t="shared" si="124"/>
        <v>9104.892</v>
      </c>
      <c r="BE202" s="405">
        <f t="shared" si="123"/>
        <v>9104.892</v>
      </c>
      <c r="BF202" s="405">
        <f t="shared" si="123"/>
        <v>9104.892</v>
      </c>
      <c r="BG202" s="406">
        <f t="shared" si="125"/>
        <v>100</v>
      </c>
    </row>
    <row r="203" spans="1:59" ht="84.75" customHeight="1">
      <c r="A203" s="191" t="s">
        <v>120</v>
      </c>
      <c r="B203" s="636" t="s">
        <v>491</v>
      </c>
      <c r="C203" s="637"/>
      <c r="D203" s="637">
        <f aca="true" t="shared" si="147" ref="D203:E205">C203</f>
        <v>0</v>
      </c>
      <c r="E203" s="637">
        <f t="shared" si="147"/>
        <v>0</v>
      </c>
      <c r="F203" s="409" t="e">
        <f t="shared" si="139"/>
        <v>#DIV/0!</v>
      </c>
      <c r="G203" s="638">
        <f t="shared" si="143"/>
        <v>8120.892</v>
      </c>
      <c r="H203" s="638">
        <f t="shared" si="144"/>
        <v>8120.892</v>
      </c>
      <c r="I203" s="638">
        <f>L203+O203+R203+U203+X203+AA203+AD203+AG203+AJ203+AM203+AP203+AS203</f>
        <v>8120.892</v>
      </c>
      <c r="J203" s="639">
        <f t="shared" si="146"/>
        <v>100</v>
      </c>
      <c r="K203" s="640"/>
      <c r="L203" s="640"/>
      <c r="M203" s="615" t="e">
        <f t="shared" si="126"/>
        <v>#DIV/0!</v>
      </c>
      <c r="N203" s="640"/>
      <c r="O203" s="640"/>
      <c r="P203" s="615" t="e">
        <f t="shared" si="127"/>
        <v>#DIV/0!</v>
      </c>
      <c r="Q203" s="640">
        <v>8120.892</v>
      </c>
      <c r="R203" s="640">
        <v>8120.892</v>
      </c>
      <c r="S203" s="615">
        <f t="shared" si="128"/>
        <v>100</v>
      </c>
      <c r="T203" s="640"/>
      <c r="U203" s="640"/>
      <c r="V203" s="615" t="e">
        <f t="shared" si="129"/>
        <v>#DIV/0!</v>
      </c>
      <c r="W203" s="640"/>
      <c r="X203" s="640"/>
      <c r="Y203" s="615" t="e">
        <f t="shared" si="130"/>
        <v>#DIV/0!</v>
      </c>
      <c r="Z203" s="640"/>
      <c r="AA203" s="640"/>
      <c r="AB203" s="615" t="e">
        <f t="shared" si="131"/>
        <v>#DIV/0!</v>
      </c>
      <c r="AC203" s="640"/>
      <c r="AD203" s="640"/>
      <c r="AE203" s="615" t="e">
        <f t="shared" si="132"/>
        <v>#DIV/0!</v>
      </c>
      <c r="AF203" s="640"/>
      <c r="AG203" s="640"/>
      <c r="AH203" s="615" t="e">
        <f t="shared" si="133"/>
        <v>#DIV/0!</v>
      </c>
      <c r="AI203" s="640"/>
      <c r="AJ203" s="640"/>
      <c r="AK203" s="615" t="e">
        <f t="shared" si="134"/>
        <v>#DIV/0!</v>
      </c>
      <c r="AL203" s="641"/>
      <c r="AM203" s="641"/>
      <c r="AN203" s="615" t="e">
        <f t="shared" si="135"/>
        <v>#DIV/0!</v>
      </c>
      <c r="AO203" s="640"/>
      <c r="AP203" s="640"/>
      <c r="AQ203" s="615" t="e">
        <f t="shared" si="136"/>
        <v>#DIV/0!</v>
      </c>
      <c r="AR203" s="640"/>
      <c r="AS203" s="640"/>
      <c r="AT203" s="615" t="e">
        <f t="shared" si="137"/>
        <v>#DIV/0!</v>
      </c>
      <c r="AU203" s="617">
        <f t="shared" si="140"/>
        <v>8120.892</v>
      </c>
      <c r="AV203" s="617">
        <f t="shared" si="138"/>
        <v>8120.892</v>
      </c>
      <c r="AW203" s="617">
        <f t="shared" si="138"/>
        <v>8120.892</v>
      </c>
      <c r="AX203" s="618">
        <f t="shared" si="141"/>
        <v>100</v>
      </c>
      <c r="AY203" s="643"/>
      <c r="AZ203" s="643"/>
      <c r="BD203" s="405">
        <f t="shared" si="124"/>
        <v>8120.892</v>
      </c>
      <c r="BE203" s="405">
        <f t="shared" si="123"/>
        <v>8120.892</v>
      </c>
      <c r="BF203" s="405">
        <f t="shared" si="123"/>
        <v>8120.892</v>
      </c>
      <c r="BG203" s="406">
        <f t="shared" si="125"/>
        <v>100</v>
      </c>
    </row>
    <row r="204" spans="1:59" ht="27.75" customHeight="1">
      <c r="A204" s="191" t="s">
        <v>121</v>
      </c>
      <c r="B204" s="636" t="s">
        <v>84</v>
      </c>
      <c r="C204" s="637"/>
      <c r="D204" s="637">
        <f t="shared" si="147"/>
        <v>0</v>
      </c>
      <c r="E204" s="637">
        <f t="shared" si="147"/>
        <v>0</v>
      </c>
      <c r="F204" s="409" t="e">
        <f t="shared" si="139"/>
        <v>#DIV/0!</v>
      </c>
      <c r="G204" s="638">
        <f t="shared" si="143"/>
        <v>764</v>
      </c>
      <c r="H204" s="638">
        <f t="shared" si="144"/>
        <v>764</v>
      </c>
      <c r="I204" s="638">
        <f>L204+O204+R204+U204+X204+AA204+AD204+AG204+AJ204+AM204+AP204+AS204</f>
        <v>764</v>
      </c>
      <c r="J204" s="639">
        <f t="shared" si="146"/>
        <v>100</v>
      </c>
      <c r="K204" s="640"/>
      <c r="L204" s="640"/>
      <c r="M204" s="615" t="e">
        <f t="shared" si="126"/>
        <v>#DIV/0!</v>
      </c>
      <c r="N204" s="640"/>
      <c r="O204" s="640"/>
      <c r="P204" s="615" t="e">
        <f t="shared" si="127"/>
        <v>#DIV/0!</v>
      </c>
      <c r="Q204" s="640">
        <v>764</v>
      </c>
      <c r="R204" s="640">
        <v>764</v>
      </c>
      <c r="S204" s="615">
        <f t="shared" si="128"/>
        <v>100</v>
      </c>
      <c r="T204" s="640"/>
      <c r="U204" s="640"/>
      <c r="V204" s="615" t="e">
        <f t="shared" si="129"/>
        <v>#DIV/0!</v>
      </c>
      <c r="W204" s="640"/>
      <c r="X204" s="640"/>
      <c r="Y204" s="615" t="e">
        <f t="shared" si="130"/>
        <v>#DIV/0!</v>
      </c>
      <c r="Z204" s="640"/>
      <c r="AA204" s="640"/>
      <c r="AB204" s="615" t="e">
        <f t="shared" si="131"/>
        <v>#DIV/0!</v>
      </c>
      <c r="AC204" s="640"/>
      <c r="AD204" s="640"/>
      <c r="AE204" s="615" t="e">
        <f t="shared" si="132"/>
        <v>#DIV/0!</v>
      </c>
      <c r="AF204" s="640"/>
      <c r="AG204" s="640"/>
      <c r="AH204" s="615" t="e">
        <f t="shared" si="133"/>
        <v>#DIV/0!</v>
      </c>
      <c r="AI204" s="640"/>
      <c r="AJ204" s="640"/>
      <c r="AK204" s="615" t="e">
        <f t="shared" si="134"/>
        <v>#DIV/0!</v>
      </c>
      <c r="AL204" s="641"/>
      <c r="AM204" s="641"/>
      <c r="AN204" s="615" t="e">
        <f t="shared" si="135"/>
        <v>#DIV/0!</v>
      </c>
      <c r="AO204" s="640"/>
      <c r="AP204" s="640"/>
      <c r="AQ204" s="615" t="e">
        <f t="shared" si="136"/>
        <v>#DIV/0!</v>
      </c>
      <c r="AR204" s="640"/>
      <c r="AS204" s="640"/>
      <c r="AT204" s="615" t="e">
        <f t="shared" si="137"/>
        <v>#DIV/0!</v>
      </c>
      <c r="AU204" s="617">
        <f t="shared" si="140"/>
        <v>764</v>
      </c>
      <c r="AV204" s="617">
        <f t="shared" si="138"/>
        <v>764</v>
      </c>
      <c r="AW204" s="617">
        <f t="shared" si="138"/>
        <v>764</v>
      </c>
      <c r="AX204" s="618">
        <f t="shared" si="141"/>
        <v>100</v>
      </c>
      <c r="AY204" s="643"/>
      <c r="AZ204" s="643"/>
      <c r="BD204" s="405">
        <f t="shared" si="124"/>
        <v>764</v>
      </c>
      <c r="BE204" s="405">
        <f t="shared" si="123"/>
        <v>764</v>
      </c>
      <c r="BF204" s="405">
        <f t="shared" si="123"/>
        <v>764</v>
      </c>
      <c r="BG204" s="406">
        <f t="shared" si="125"/>
        <v>100</v>
      </c>
    </row>
    <row r="205" spans="1:59" ht="59.25" customHeight="1">
      <c r="A205" s="191" t="s">
        <v>77</v>
      </c>
      <c r="B205" s="636" t="s">
        <v>122</v>
      </c>
      <c r="C205" s="637"/>
      <c r="D205" s="637">
        <f t="shared" si="147"/>
        <v>0</v>
      </c>
      <c r="E205" s="637">
        <f t="shared" si="147"/>
        <v>0</v>
      </c>
      <c r="F205" s="409" t="e">
        <f t="shared" si="139"/>
        <v>#DIV/0!</v>
      </c>
      <c r="G205" s="638">
        <f t="shared" si="143"/>
        <v>220</v>
      </c>
      <c r="H205" s="638">
        <f t="shared" si="144"/>
        <v>220</v>
      </c>
      <c r="I205" s="638">
        <f>L205+O205+R205+U205+X205+AA205+AD205+AG205+AJ205+AM205+AP205+AS205</f>
        <v>220</v>
      </c>
      <c r="J205" s="639">
        <f t="shared" si="146"/>
        <v>100</v>
      </c>
      <c r="K205" s="640"/>
      <c r="L205" s="640"/>
      <c r="M205" s="615" t="e">
        <f t="shared" si="126"/>
        <v>#DIV/0!</v>
      </c>
      <c r="N205" s="640"/>
      <c r="O205" s="640"/>
      <c r="P205" s="615" t="e">
        <f t="shared" si="127"/>
        <v>#DIV/0!</v>
      </c>
      <c r="Q205" s="640">
        <v>220</v>
      </c>
      <c r="R205" s="640">
        <v>220</v>
      </c>
      <c r="S205" s="615">
        <f t="shared" si="128"/>
        <v>100</v>
      </c>
      <c r="T205" s="640"/>
      <c r="U205" s="640"/>
      <c r="V205" s="615" t="e">
        <f t="shared" si="129"/>
        <v>#DIV/0!</v>
      </c>
      <c r="W205" s="640"/>
      <c r="X205" s="640"/>
      <c r="Y205" s="615" t="e">
        <f t="shared" si="130"/>
        <v>#DIV/0!</v>
      </c>
      <c r="Z205" s="640"/>
      <c r="AA205" s="640"/>
      <c r="AB205" s="615" t="e">
        <f t="shared" si="131"/>
        <v>#DIV/0!</v>
      </c>
      <c r="AC205" s="640"/>
      <c r="AD205" s="640"/>
      <c r="AE205" s="615" t="e">
        <f t="shared" si="132"/>
        <v>#DIV/0!</v>
      </c>
      <c r="AF205" s="640"/>
      <c r="AG205" s="640"/>
      <c r="AH205" s="615" t="e">
        <f t="shared" si="133"/>
        <v>#DIV/0!</v>
      </c>
      <c r="AI205" s="640"/>
      <c r="AJ205" s="640"/>
      <c r="AK205" s="615" t="e">
        <f t="shared" si="134"/>
        <v>#DIV/0!</v>
      </c>
      <c r="AL205" s="641"/>
      <c r="AM205" s="641"/>
      <c r="AN205" s="615" t="e">
        <f t="shared" si="135"/>
        <v>#DIV/0!</v>
      </c>
      <c r="AO205" s="640"/>
      <c r="AP205" s="640"/>
      <c r="AQ205" s="615" t="e">
        <f t="shared" si="136"/>
        <v>#DIV/0!</v>
      </c>
      <c r="AR205" s="640"/>
      <c r="AS205" s="640"/>
      <c r="AT205" s="615" t="e">
        <f t="shared" si="137"/>
        <v>#DIV/0!</v>
      </c>
      <c r="AU205" s="617">
        <f t="shared" si="140"/>
        <v>220</v>
      </c>
      <c r="AV205" s="617">
        <f t="shared" si="138"/>
        <v>220</v>
      </c>
      <c r="AW205" s="617">
        <f t="shared" si="138"/>
        <v>220</v>
      </c>
      <c r="AX205" s="618">
        <f t="shared" si="141"/>
        <v>100</v>
      </c>
      <c r="AY205" s="643"/>
      <c r="AZ205" s="643"/>
      <c r="BD205" s="405">
        <f t="shared" si="124"/>
        <v>220</v>
      </c>
      <c r="BE205" s="405">
        <f t="shared" si="123"/>
        <v>220</v>
      </c>
      <c r="BF205" s="405">
        <f t="shared" si="123"/>
        <v>220</v>
      </c>
      <c r="BG205" s="406">
        <f t="shared" si="125"/>
        <v>100</v>
      </c>
    </row>
    <row r="206" spans="1:59" s="448" customFormat="1" ht="27" customHeight="1">
      <c r="A206" s="628" t="s">
        <v>123</v>
      </c>
      <c r="B206" s="97" t="s">
        <v>124</v>
      </c>
      <c r="C206" s="629">
        <f>SUM(C207:C209)</f>
        <v>0</v>
      </c>
      <c r="D206" s="629">
        <f>SUM(D207:D209)</f>
        <v>0</v>
      </c>
      <c r="E206" s="629">
        <f>SUM(E207:E209)</f>
        <v>0</v>
      </c>
      <c r="F206" s="398" t="e">
        <f t="shared" si="139"/>
        <v>#DIV/0!</v>
      </c>
      <c r="G206" s="646">
        <f t="shared" si="143"/>
        <v>65929.856</v>
      </c>
      <c r="H206" s="629">
        <f>SUM(H207:H209)</f>
        <v>65929.856</v>
      </c>
      <c r="I206" s="629">
        <f>SUM(I207:I209)</f>
        <v>65929.856</v>
      </c>
      <c r="J206" s="630">
        <f t="shared" si="146"/>
        <v>100</v>
      </c>
      <c r="K206" s="631">
        <f>SUM(K207:K209)</f>
        <v>0</v>
      </c>
      <c r="L206" s="631">
        <f>SUM(L207:L209)</f>
        <v>0</v>
      </c>
      <c r="M206" s="632" t="e">
        <f t="shared" si="126"/>
        <v>#DIV/0!</v>
      </c>
      <c r="N206" s="631">
        <f>SUM(N207:N209)</f>
        <v>0</v>
      </c>
      <c r="O206" s="631">
        <f>SUM(O207:O209)</f>
        <v>0</v>
      </c>
      <c r="P206" s="632" t="e">
        <f t="shared" si="127"/>
        <v>#DIV/0!</v>
      </c>
      <c r="Q206" s="631">
        <f>SUM(Q207:Q209)</f>
        <v>65929.856</v>
      </c>
      <c r="R206" s="631">
        <f>SUM(R207:R209)</f>
        <v>65929.856</v>
      </c>
      <c r="S206" s="632">
        <f t="shared" si="128"/>
        <v>100</v>
      </c>
      <c r="T206" s="631">
        <f>SUM(T207:T209)</f>
        <v>0</v>
      </c>
      <c r="U206" s="631">
        <f>SUM(U207:U209)</f>
        <v>0</v>
      </c>
      <c r="V206" s="632" t="e">
        <f t="shared" si="129"/>
        <v>#DIV/0!</v>
      </c>
      <c r="W206" s="631">
        <f>SUM(W207:W209)</f>
        <v>0</v>
      </c>
      <c r="X206" s="631">
        <f>SUM(X207:X209)</f>
        <v>0</v>
      </c>
      <c r="Y206" s="632" t="e">
        <f t="shared" si="130"/>
        <v>#DIV/0!</v>
      </c>
      <c r="Z206" s="631">
        <f>SUM(Z207:Z209)</f>
        <v>0</v>
      </c>
      <c r="AA206" s="631">
        <f>SUM(AA207:AA209)</f>
        <v>0</v>
      </c>
      <c r="AB206" s="632" t="e">
        <f t="shared" si="131"/>
        <v>#DIV/0!</v>
      </c>
      <c r="AC206" s="631">
        <f>SUM(AC207:AC209)</f>
        <v>0</v>
      </c>
      <c r="AD206" s="631">
        <f>SUM(AD207:AD209)</f>
        <v>0</v>
      </c>
      <c r="AE206" s="632" t="e">
        <f t="shared" si="132"/>
        <v>#DIV/0!</v>
      </c>
      <c r="AF206" s="631">
        <f>SUM(AF207:AF209)</f>
        <v>0</v>
      </c>
      <c r="AG206" s="631">
        <f>SUM(AG207:AG209)</f>
        <v>0</v>
      </c>
      <c r="AH206" s="632" t="e">
        <f t="shared" si="133"/>
        <v>#DIV/0!</v>
      </c>
      <c r="AI206" s="631">
        <f>SUM(AI207:AI209)</f>
        <v>0</v>
      </c>
      <c r="AJ206" s="631">
        <f>SUM(AJ207:AJ209)</f>
        <v>0</v>
      </c>
      <c r="AK206" s="632" t="e">
        <f t="shared" si="134"/>
        <v>#DIV/0!</v>
      </c>
      <c r="AL206" s="633">
        <f>SUM(AL207:AL209)</f>
        <v>0</v>
      </c>
      <c r="AM206" s="633">
        <f>SUM(AM207:AM209)</f>
        <v>0</v>
      </c>
      <c r="AN206" s="632" t="e">
        <f t="shared" si="135"/>
        <v>#DIV/0!</v>
      </c>
      <c r="AO206" s="631">
        <f>SUM(AO207:AO209)</f>
        <v>0</v>
      </c>
      <c r="AP206" s="631">
        <f>SUM(AP207:AP209)</f>
        <v>0</v>
      </c>
      <c r="AQ206" s="632" t="e">
        <f t="shared" si="136"/>
        <v>#DIV/0!</v>
      </c>
      <c r="AR206" s="631">
        <f>SUM(AR207:AR209)</f>
        <v>0</v>
      </c>
      <c r="AS206" s="631">
        <f>SUM(AS207:AS209)</f>
        <v>0</v>
      </c>
      <c r="AT206" s="632" t="e">
        <f t="shared" si="137"/>
        <v>#DIV/0!</v>
      </c>
      <c r="AU206" s="617">
        <f t="shared" si="140"/>
        <v>65929.856</v>
      </c>
      <c r="AV206" s="617">
        <f t="shared" si="138"/>
        <v>65929.856</v>
      </c>
      <c r="AW206" s="617">
        <f t="shared" si="138"/>
        <v>65929.856</v>
      </c>
      <c r="AX206" s="618">
        <f t="shared" si="141"/>
        <v>100</v>
      </c>
      <c r="AY206" s="644"/>
      <c r="AZ206" s="644"/>
      <c r="BD206" s="405">
        <f t="shared" si="124"/>
        <v>65929.856</v>
      </c>
      <c r="BE206" s="405">
        <f t="shared" si="123"/>
        <v>65929.856</v>
      </c>
      <c r="BF206" s="405">
        <f t="shared" si="123"/>
        <v>65929.856</v>
      </c>
      <c r="BG206" s="406">
        <f t="shared" si="125"/>
        <v>100</v>
      </c>
    </row>
    <row r="207" spans="1:59" ht="24.75" customHeight="1">
      <c r="A207" s="191" t="s">
        <v>125</v>
      </c>
      <c r="B207" s="636" t="s">
        <v>126</v>
      </c>
      <c r="C207" s="637"/>
      <c r="D207" s="637">
        <f aca="true" t="shared" si="148" ref="D207:E209">C207</f>
        <v>0</v>
      </c>
      <c r="E207" s="637">
        <f t="shared" si="148"/>
        <v>0</v>
      </c>
      <c r="F207" s="409" t="e">
        <f t="shared" si="139"/>
        <v>#DIV/0!</v>
      </c>
      <c r="G207" s="638">
        <f t="shared" si="143"/>
        <v>0</v>
      </c>
      <c r="H207" s="638">
        <f t="shared" si="144"/>
        <v>0</v>
      </c>
      <c r="I207" s="638">
        <f>L207+O207+R207+U207+X207+AA207+AD207+AG207+AJ207+AM207+AP207+AS207</f>
        <v>0</v>
      </c>
      <c r="J207" s="639" t="e">
        <f t="shared" si="146"/>
        <v>#DIV/0!</v>
      </c>
      <c r="K207" s="640"/>
      <c r="L207" s="640"/>
      <c r="M207" s="615" t="e">
        <f t="shared" si="126"/>
        <v>#DIV/0!</v>
      </c>
      <c r="N207" s="640"/>
      <c r="O207" s="640"/>
      <c r="P207" s="615" t="e">
        <f t="shared" si="127"/>
        <v>#DIV/0!</v>
      </c>
      <c r="Q207" s="640"/>
      <c r="R207" s="640"/>
      <c r="S207" s="615"/>
      <c r="T207" s="640"/>
      <c r="U207" s="640"/>
      <c r="V207" s="615" t="e">
        <f t="shared" si="129"/>
        <v>#DIV/0!</v>
      </c>
      <c r="W207" s="640"/>
      <c r="X207" s="640"/>
      <c r="Y207" s="615" t="e">
        <f t="shared" si="130"/>
        <v>#DIV/0!</v>
      </c>
      <c r="Z207" s="640"/>
      <c r="AA207" s="640"/>
      <c r="AB207" s="615" t="e">
        <f t="shared" si="131"/>
        <v>#DIV/0!</v>
      </c>
      <c r="AC207" s="640"/>
      <c r="AD207" s="640"/>
      <c r="AE207" s="615" t="e">
        <f t="shared" si="132"/>
        <v>#DIV/0!</v>
      </c>
      <c r="AF207" s="640"/>
      <c r="AG207" s="640"/>
      <c r="AH207" s="615" t="e">
        <f t="shared" si="133"/>
        <v>#DIV/0!</v>
      </c>
      <c r="AI207" s="640"/>
      <c r="AJ207" s="640"/>
      <c r="AK207" s="615" t="e">
        <f t="shared" si="134"/>
        <v>#DIV/0!</v>
      </c>
      <c r="AL207" s="641"/>
      <c r="AM207" s="641"/>
      <c r="AN207" s="615" t="e">
        <f t="shared" si="135"/>
        <v>#DIV/0!</v>
      </c>
      <c r="AO207" s="640"/>
      <c r="AP207" s="640"/>
      <c r="AQ207" s="615" t="e">
        <f t="shared" si="136"/>
        <v>#DIV/0!</v>
      </c>
      <c r="AR207" s="640"/>
      <c r="AS207" s="640"/>
      <c r="AT207" s="615" t="e">
        <f t="shared" si="137"/>
        <v>#DIV/0!</v>
      </c>
      <c r="AU207" s="617">
        <f t="shared" si="140"/>
        <v>0</v>
      </c>
      <c r="AV207" s="617">
        <f t="shared" si="138"/>
        <v>0</v>
      </c>
      <c r="AW207" s="617">
        <f t="shared" si="138"/>
        <v>0</v>
      </c>
      <c r="AX207" s="618" t="e">
        <f t="shared" si="141"/>
        <v>#DIV/0!</v>
      </c>
      <c r="AY207" s="643"/>
      <c r="AZ207" s="643"/>
      <c r="BD207" s="405">
        <f t="shared" si="124"/>
        <v>0</v>
      </c>
      <c r="BE207" s="405">
        <f t="shared" si="123"/>
        <v>0</v>
      </c>
      <c r="BF207" s="405">
        <f t="shared" si="123"/>
        <v>0</v>
      </c>
      <c r="BG207" s="406" t="e">
        <f t="shared" si="125"/>
        <v>#DIV/0!</v>
      </c>
    </row>
    <row r="208" spans="1:59" ht="28.5" customHeight="1">
      <c r="A208" s="191" t="s">
        <v>57</v>
      </c>
      <c r="B208" s="636" t="s">
        <v>492</v>
      </c>
      <c r="C208" s="637"/>
      <c r="D208" s="637">
        <f t="shared" si="148"/>
        <v>0</v>
      </c>
      <c r="E208" s="637">
        <f t="shared" si="148"/>
        <v>0</v>
      </c>
      <c r="F208" s="409" t="e">
        <f t="shared" si="139"/>
        <v>#DIV/0!</v>
      </c>
      <c r="G208" s="638">
        <f t="shared" si="143"/>
        <v>65129.856</v>
      </c>
      <c r="H208" s="638">
        <f t="shared" si="144"/>
        <v>65129.856</v>
      </c>
      <c r="I208" s="638">
        <f>L208+O208+R208+U208+X208+AA208+AD208+AG208+AJ208+AM208+AP208+AS208</f>
        <v>65129.856</v>
      </c>
      <c r="J208" s="639">
        <f t="shared" si="146"/>
        <v>100</v>
      </c>
      <c r="K208" s="640"/>
      <c r="L208" s="640"/>
      <c r="M208" s="615" t="e">
        <f t="shared" si="126"/>
        <v>#DIV/0!</v>
      </c>
      <c r="N208" s="640"/>
      <c r="O208" s="640"/>
      <c r="P208" s="615" t="e">
        <f t="shared" si="127"/>
        <v>#DIV/0!</v>
      </c>
      <c r="Q208" s="640">
        <v>65129.856</v>
      </c>
      <c r="R208" s="640">
        <v>65129.856</v>
      </c>
      <c r="S208" s="615">
        <f t="shared" si="128"/>
        <v>100</v>
      </c>
      <c r="T208" s="640"/>
      <c r="U208" s="640"/>
      <c r="V208" s="615" t="e">
        <f t="shared" si="129"/>
        <v>#DIV/0!</v>
      </c>
      <c r="W208" s="640"/>
      <c r="X208" s="640"/>
      <c r="Y208" s="615" t="e">
        <f t="shared" si="130"/>
        <v>#DIV/0!</v>
      </c>
      <c r="Z208" s="640"/>
      <c r="AA208" s="640"/>
      <c r="AB208" s="615" t="e">
        <f t="shared" si="131"/>
        <v>#DIV/0!</v>
      </c>
      <c r="AC208" s="640"/>
      <c r="AD208" s="640"/>
      <c r="AE208" s="615" t="e">
        <f t="shared" si="132"/>
        <v>#DIV/0!</v>
      </c>
      <c r="AF208" s="640"/>
      <c r="AG208" s="640"/>
      <c r="AH208" s="615" t="e">
        <f t="shared" si="133"/>
        <v>#DIV/0!</v>
      </c>
      <c r="AI208" s="640"/>
      <c r="AJ208" s="640"/>
      <c r="AK208" s="615" t="e">
        <f t="shared" si="134"/>
        <v>#DIV/0!</v>
      </c>
      <c r="AL208" s="641"/>
      <c r="AM208" s="641"/>
      <c r="AN208" s="615" t="e">
        <f t="shared" si="135"/>
        <v>#DIV/0!</v>
      </c>
      <c r="AO208" s="640"/>
      <c r="AP208" s="640"/>
      <c r="AQ208" s="615" t="e">
        <f t="shared" si="136"/>
        <v>#DIV/0!</v>
      </c>
      <c r="AR208" s="640"/>
      <c r="AS208" s="640"/>
      <c r="AT208" s="615" t="e">
        <f t="shared" si="137"/>
        <v>#DIV/0!</v>
      </c>
      <c r="AU208" s="617">
        <f t="shared" si="140"/>
        <v>65129.856</v>
      </c>
      <c r="AV208" s="617">
        <f t="shared" si="138"/>
        <v>65129.856</v>
      </c>
      <c r="AW208" s="617">
        <f t="shared" si="138"/>
        <v>65129.856</v>
      </c>
      <c r="AX208" s="618">
        <f t="shared" si="141"/>
        <v>100</v>
      </c>
      <c r="AY208" s="643"/>
      <c r="AZ208" s="643"/>
      <c r="BD208" s="405">
        <f t="shared" si="124"/>
        <v>65129.856</v>
      </c>
      <c r="BE208" s="405">
        <f t="shared" si="123"/>
        <v>65129.856</v>
      </c>
      <c r="BF208" s="405">
        <f t="shared" si="123"/>
        <v>65129.856</v>
      </c>
      <c r="BG208" s="406">
        <f t="shared" si="125"/>
        <v>100</v>
      </c>
    </row>
    <row r="209" spans="1:59" ht="41.25" customHeight="1">
      <c r="A209" s="191" t="s">
        <v>78</v>
      </c>
      <c r="B209" s="636" t="s">
        <v>127</v>
      </c>
      <c r="C209" s="637"/>
      <c r="D209" s="637">
        <f t="shared" si="148"/>
        <v>0</v>
      </c>
      <c r="E209" s="637">
        <f t="shared" si="148"/>
        <v>0</v>
      </c>
      <c r="F209" s="409" t="e">
        <f t="shared" si="139"/>
        <v>#DIV/0!</v>
      </c>
      <c r="G209" s="638">
        <f t="shared" si="143"/>
        <v>800</v>
      </c>
      <c r="H209" s="638">
        <f t="shared" si="144"/>
        <v>800</v>
      </c>
      <c r="I209" s="638">
        <f>L209+O209+R209+U209+X209+AA209+AD209+AG209+AJ209+AM209+AP209+AS209</f>
        <v>800</v>
      </c>
      <c r="J209" s="639">
        <f t="shared" si="146"/>
        <v>100</v>
      </c>
      <c r="K209" s="640"/>
      <c r="L209" s="640"/>
      <c r="M209" s="615" t="e">
        <f t="shared" si="126"/>
        <v>#DIV/0!</v>
      </c>
      <c r="N209" s="640"/>
      <c r="O209" s="640"/>
      <c r="P209" s="615" t="e">
        <f t="shared" si="127"/>
        <v>#DIV/0!</v>
      </c>
      <c r="Q209" s="640">
        <v>800</v>
      </c>
      <c r="R209" s="640">
        <v>800</v>
      </c>
      <c r="S209" s="615">
        <f t="shared" si="128"/>
        <v>100</v>
      </c>
      <c r="T209" s="640"/>
      <c r="U209" s="640"/>
      <c r="V209" s="615" t="e">
        <f t="shared" si="129"/>
        <v>#DIV/0!</v>
      </c>
      <c r="W209" s="640"/>
      <c r="X209" s="640"/>
      <c r="Y209" s="615" t="e">
        <f t="shared" si="130"/>
        <v>#DIV/0!</v>
      </c>
      <c r="Z209" s="640"/>
      <c r="AA209" s="640"/>
      <c r="AB209" s="615" t="e">
        <f t="shared" si="131"/>
        <v>#DIV/0!</v>
      </c>
      <c r="AC209" s="640"/>
      <c r="AD209" s="640"/>
      <c r="AE209" s="615" t="e">
        <f t="shared" si="132"/>
        <v>#DIV/0!</v>
      </c>
      <c r="AF209" s="640"/>
      <c r="AG209" s="640"/>
      <c r="AH209" s="615" t="e">
        <f t="shared" si="133"/>
        <v>#DIV/0!</v>
      </c>
      <c r="AI209" s="640"/>
      <c r="AJ209" s="640"/>
      <c r="AK209" s="615" t="e">
        <f t="shared" si="134"/>
        <v>#DIV/0!</v>
      </c>
      <c r="AL209" s="641"/>
      <c r="AM209" s="641"/>
      <c r="AN209" s="615" t="e">
        <f t="shared" si="135"/>
        <v>#DIV/0!</v>
      </c>
      <c r="AO209" s="640"/>
      <c r="AP209" s="640"/>
      <c r="AQ209" s="615" t="e">
        <f t="shared" si="136"/>
        <v>#DIV/0!</v>
      </c>
      <c r="AR209" s="640"/>
      <c r="AS209" s="640"/>
      <c r="AT209" s="615" t="e">
        <f t="shared" si="137"/>
        <v>#DIV/0!</v>
      </c>
      <c r="AU209" s="617">
        <f t="shared" si="140"/>
        <v>800</v>
      </c>
      <c r="AV209" s="617">
        <f t="shared" si="138"/>
        <v>800</v>
      </c>
      <c r="AW209" s="617">
        <f t="shared" si="138"/>
        <v>800</v>
      </c>
      <c r="AX209" s="618">
        <f t="shared" si="141"/>
        <v>100</v>
      </c>
      <c r="AY209" s="643"/>
      <c r="AZ209" s="643"/>
      <c r="BD209" s="405">
        <f t="shared" si="124"/>
        <v>800</v>
      </c>
      <c r="BE209" s="405">
        <f t="shared" si="123"/>
        <v>800</v>
      </c>
      <c r="BF209" s="405">
        <f t="shared" si="123"/>
        <v>800</v>
      </c>
      <c r="BG209" s="406">
        <f t="shared" si="125"/>
        <v>100</v>
      </c>
    </row>
    <row r="210" spans="1:59" s="448" customFormat="1" ht="25.5" customHeight="1">
      <c r="A210" s="628" t="s">
        <v>128</v>
      </c>
      <c r="B210" s="97" t="s">
        <v>129</v>
      </c>
      <c r="C210" s="629">
        <f>SUM(C211:C214)</f>
        <v>0</v>
      </c>
      <c r="D210" s="629">
        <f>SUM(D211:D214)</f>
        <v>0</v>
      </c>
      <c r="E210" s="629">
        <f>SUM(E211:E214)</f>
        <v>0</v>
      </c>
      <c r="F210" s="398" t="e">
        <f t="shared" si="139"/>
        <v>#DIV/0!</v>
      </c>
      <c r="G210" s="646">
        <f t="shared" si="143"/>
        <v>39685.24973</v>
      </c>
      <c r="H210" s="629">
        <f>SUM(H211:H214)</f>
        <v>39685.24973</v>
      </c>
      <c r="I210" s="629">
        <f>SUM(I211:I214)</f>
        <v>39685.24973</v>
      </c>
      <c r="J210" s="630">
        <f t="shared" si="146"/>
        <v>100</v>
      </c>
      <c r="K210" s="631">
        <f>SUM(K211:K214)</f>
        <v>0</v>
      </c>
      <c r="L210" s="631">
        <f>SUM(L211:L214)</f>
        <v>0</v>
      </c>
      <c r="M210" s="632" t="e">
        <f t="shared" si="126"/>
        <v>#DIV/0!</v>
      </c>
      <c r="N210" s="631">
        <f>SUM(N211:N214)</f>
        <v>0</v>
      </c>
      <c r="O210" s="631">
        <f>SUM(O211:O214)</f>
        <v>0</v>
      </c>
      <c r="P210" s="632" t="e">
        <f t="shared" si="127"/>
        <v>#DIV/0!</v>
      </c>
      <c r="Q210" s="631">
        <f>SUM(Q211:Q214)</f>
        <v>39685.24973</v>
      </c>
      <c r="R210" s="631">
        <f>SUM(R211:R214)</f>
        <v>39685.24973</v>
      </c>
      <c r="S210" s="632">
        <f t="shared" si="128"/>
        <v>100</v>
      </c>
      <c r="T210" s="631">
        <f>SUM(T211:T214)</f>
        <v>0</v>
      </c>
      <c r="U210" s="631">
        <f>SUM(U211:U214)</f>
        <v>0</v>
      </c>
      <c r="V210" s="632" t="e">
        <f t="shared" si="129"/>
        <v>#DIV/0!</v>
      </c>
      <c r="W210" s="631">
        <f>SUM(W211:W214)</f>
        <v>0</v>
      </c>
      <c r="X210" s="631">
        <f>SUM(X211:X214)</f>
        <v>0</v>
      </c>
      <c r="Y210" s="632" t="e">
        <f t="shared" si="130"/>
        <v>#DIV/0!</v>
      </c>
      <c r="Z210" s="631">
        <f>SUM(Z211:Z214)</f>
        <v>0</v>
      </c>
      <c r="AA210" s="631">
        <f>SUM(AA211:AA214)</f>
        <v>0</v>
      </c>
      <c r="AB210" s="632" t="e">
        <f t="shared" si="131"/>
        <v>#DIV/0!</v>
      </c>
      <c r="AC210" s="631">
        <f>SUM(AC211:AC214)</f>
        <v>0</v>
      </c>
      <c r="AD210" s="631">
        <f>SUM(AD211:AD214)</f>
        <v>0</v>
      </c>
      <c r="AE210" s="632" t="e">
        <f t="shared" si="132"/>
        <v>#DIV/0!</v>
      </c>
      <c r="AF210" s="631">
        <f>SUM(AF211:AF214)</f>
        <v>0</v>
      </c>
      <c r="AG210" s="631">
        <f>SUM(AG211:AG214)</f>
        <v>0</v>
      </c>
      <c r="AH210" s="632" t="e">
        <f t="shared" si="133"/>
        <v>#DIV/0!</v>
      </c>
      <c r="AI210" s="631">
        <f>SUM(AI211:AI214)</f>
        <v>0</v>
      </c>
      <c r="AJ210" s="631">
        <f>SUM(AJ211:AJ214)</f>
        <v>0</v>
      </c>
      <c r="AK210" s="632" t="e">
        <f t="shared" si="134"/>
        <v>#DIV/0!</v>
      </c>
      <c r="AL210" s="633">
        <f>SUM(AL211:AL214)</f>
        <v>0</v>
      </c>
      <c r="AM210" s="633">
        <f>SUM(AM211:AM214)</f>
        <v>0</v>
      </c>
      <c r="AN210" s="632" t="e">
        <f t="shared" si="135"/>
        <v>#DIV/0!</v>
      </c>
      <c r="AO210" s="631">
        <f>SUM(AO211:AO214)</f>
        <v>0</v>
      </c>
      <c r="AP210" s="631">
        <f>SUM(AP211:AP214)</f>
        <v>0</v>
      </c>
      <c r="AQ210" s="632" t="e">
        <f t="shared" si="136"/>
        <v>#DIV/0!</v>
      </c>
      <c r="AR210" s="631">
        <f>SUM(AR211:AR214)</f>
        <v>0</v>
      </c>
      <c r="AS210" s="631">
        <f>SUM(AS211:AS214)</f>
        <v>0</v>
      </c>
      <c r="AT210" s="632" t="e">
        <f t="shared" si="137"/>
        <v>#DIV/0!</v>
      </c>
      <c r="AU210" s="617">
        <f t="shared" si="140"/>
        <v>39685.24973</v>
      </c>
      <c r="AV210" s="617">
        <f t="shared" si="138"/>
        <v>39685.24973</v>
      </c>
      <c r="AW210" s="617">
        <f t="shared" si="138"/>
        <v>39685.24973</v>
      </c>
      <c r="AX210" s="618">
        <f t="shared" si="141"/>
        <v>100</v>
      </c>
      <c r="AY210" s="644"/>
      <c r="AZ210" s="644"/>
      <c r="BD210" s="405">
        <f t="shared" si="124"/>
        <v>39685.24973</v>
      </c>
      <c r="BE210" s="405">
        <f t="shared" si="123"/>
        <v>39685.24973</v>
      </c>
      <c r="BF210" s="405">
        <f t="shared" si="123"/>
        <v>39685.24973</v>
      </c>
      <c r="BG210" s="406">
        <f t="shared" si="125"/>
        <v>100</v>
      </c>
    </row>
    <row r="211" spans="1:59" ht="22.5" customHeight="1">
      <c r="A211" s="191" t="s">
        <v>130</v>
      </c>
      <c r="B211" s="636" t="s">
        <v>131</v>
      </c>
      <c r="C211" s="637"/>
      <c r="D211" s="637">
        <f aca="true" t="shared" si="149" ref="D211:E223">C211</f>
        <v>0</v>
      </c>
      <c r="E211" s="637">
        <f t="shared" si="149"/>
        <v>0</v>
      </c>
      <c r="F211" s="409" t="e">
        <f t="shared" si="139"/>
        <v>#DIV/0!</v>
      </c>
      <c r="G211" s="638">
        <f t="shared" si="143"/>
        <v>110</v>
      </c>
      <c r="H211" s="638">
        <f t="shared" si="144"/>
        <v>110</v>
      </c>
      <c r="I211" s="638">
        <f>L211+O211+R211+U211+X211+AA211+AD211+AG211+AJ211+AM211+AP211+AS211</f>
        <v>110</v>
      </c>
      <c r="J211" s="639">
        <f t="shared" si="146"/>
        <v>100</v>
      </c>
      <c r="K211" s="640"/>
      <c r="L211" s="640"/>
      <c r="M211" s="615" t="e">
        <f t="shared" si="126"/>
        <v>#DIV/0!</v>
      </c>
      <c r="N211" s="640"/>
      <c r="O211" s="640"/>
      <c r="P211" s="615" t="e">
        <f t="shared" si="127"/>
        <v>#DIV/0!</v>
      </c>
      <c r="Q211" s="640">
        <v>110</v>
      </c>
      <c r="R211" s="640">
        <v>110</v>
      </c>
      <c r="S211" s="632">
        <f t="shared" si="128"/>
        <v>100</v>
      </c>
      <c r="T211" s="640"/>
      <c r="U211" s="640"/>
      <c r="V211" s="615" t="e">
        <f t="shared" si="129"/>
        <v>#DIV/0!</v>
      </c>
      <c r="W211" s="640"/>
      <c r="X211" s="640"/>
      <c r="Y211" s="615" t="e">
        <f t="shared" si="130"/>
        <v>#DIV/0!</v>
      </c>
      <c r="Z211" s="640"/>
      <c r="AA211" s="640"/>
      <c r="AB211" s="615" t="e">
        <f t="shared" si="131"/>
        <v>#DIV/0!</v>
      </c>
      <c r="AC211" s="640"/>
      <c r="AD211" s="640"/>
      <c r="AE211" s="615" t="e">
        <f t="shared" si="132"/>
        <v>#DIV/0!</v>
      </c>
      <c r="AF211" s="640"/>
      <c r="AG211" s="640"/>
      <c r="AH211" s="615" t="e">
        <f t="shared" si="133"/>
        <v>#DIV/0!</v>
      </c>
      <c r="AI211" s="640"/>
      <c r="AJ211" s="640"/>
      <c r="AK211" s="615" t="e">
        <f t="shared" si="134"/>
        <v>#DIV/0!</v>
      </c>
      <c r="AL211" s="641"/>
      <c r="AM211" s="641"/>
      <c r="AN211" s="615" t="e">
        <f t="shared" si="135"/>
        <v>#DIV/0!</v>
      </c>
      <c r="AO211" s="640"/>
      <c r="AP211" s="640"/>
      <c r="AQ211" s="615" t="e">
        <f t="shared" si="136"/>
        <v>#DIV/0!</v>
      </c>
      <c r="AR211" s="640"/>
      <c r="AS211" s="640"/>
      <c r="AT211" s="615" t="e">
        <f t="shared" si="137"/>
        <v>#DIV/0!</v>
      </c>
      <c r="AU211" s="617">
        <f t="shared" si="140"/>
        <v>110</v>
      </c>
      <c r="AV211" s="617">
        <f t="shared" si="138"/>
        <v>110</v>
      </c>
      <c r="AW211" s="617">
        <f t="shared" si="138"/>
        <v>110</v>
      </c>
      <c r="AX211" s="618">
        <f t="shared" si="141"/>
        <v>100</v>
      </c>
      <c r="AY211" s="643"/>
      <c r="AZ211" s="643"/>
      <c r="BD211" s="405">
        <f t="shared" si="124"/>
        <v>110</v>
      </c>
      <c r="BE211" s="405">
        <f t="shared" si="123"/>
        <v>110</v>
      </c>
      <c r="BF211" s="405">
        <f t="shared" si="123"/>
        <v>110</v>
      </c>
      <c r="BG211" s="406">
        <f t="shared" si="125"/>
        <v>100</v>
      </c>
    </row>
    <row r="212" spans="1:59" ht="21" customHeight="1">
      <c r="A212" s="191" t="s">
        <v>132</v>
      </c>
      <c r="B212" s="636" t="s">
        <v>133</v>
      </c>
      <c r="C212" s="637"/>
      <c r="D212" s="637">
        <f t="shared" si="149"/>
        <v>0</v>
      </c>
      <c r="E212" s="637">
        <f t="shared" si="149"/>
        <v>0</v>
      </c>
      <c r="F212" s="409" t="e">
        <f t="shared" si="139"/>
        <v>#DIV/0!</v>
      </c>
      <c r="G212" s="638">
        <f t="shared" si="143"/>
        <v>4706</v>
      </c>
      <c r="H212" s="638">
        <f t="shared" si="144"/>
        <v>4706</v>
      </c>
      <c r="I212" s="638">
        <f>L212+O212+R212+U212+X212+AA212+AD212+AG212+AJ212+AM212+AP212+AS212</f>
        <v>4706</v>
      </c>
      <c r="J212" s="639">
        <f t="shared" si="146"/>
        <v>100</v>
      </c>
      <c r="K212" s="640"/>
      <c r="L212" s="640"/>
      <c r="M212" s="615" t="e">
        <f t="shared" si="126"/>
        <v>#DIV/0!</v>
      </c>
      <c r="N212" s="640"/>
      <c r="O212" s="640"/>
      <c r="P212" s="615" t="e">
        <f t="shared" si="127"/>
        <v>#DIV/0!</v>
      </c>
      <c r="Q212" s="640">
        <v>4706</v>
      </c>
      <c r="R212" s="640">
        <v>4706</v>
      </c>
      <c r="S212" s="632">
        <f t="shared" si="128"/>
        <v>100</v>
      </c>
      <c r="T212" s="640"/>
      <c r="U212" s="640"/>
      <c r="V212" s="615" t="e">
        <f t="shared" si="129"/>
        <v>#DIV/0!</v>
      </c>
      <c r="W212" s="640"/>
      <c r="X212" s="640"/>
      <c r="Y212" s="615" t="e">
        <f t="shared" si="130"/>
        <v>#DIV/0!</v>
      </c>
      <c r="Z212" s="640"/>
      <c r="AA212" s="640"/>
      <c r="AB212" s="615" t="e">
        <f t="shared" si="131"/>
        <v>#DIV/0!</v>
      </c>
      <c r="AC212" s="640"/>
      <c r="AD212" s="640"/>
      <c r="AE212" s="615" t="e">
        <f t="shared" si="132"/>
        <v>#DIV/0!</v>
      </c>
      <c r="AF212" s="640"/>
      <c r="AG212" s="640"/>
      <c r="AH212" s="615" t="e">
        <f t="shared" si="133"/>
        <v>#DIV/0!</v>
      </c>
      <c r="AI212" s="640"/>
      <c r="AJ212" s="640"/>
      <c r="AK212" s="615" t="e">
        <f t="shared" si="134"/>
        <v>#DIV/0!</v>
      </c>
      <c r="AL212" s="641"/>
      <c r="AM212" s="641"/>
      <c r="AN212" s="615" t="e">
        <f t="shared" si="135"/>
        <v>#DIV/0!</v>
      </c>
      <c r="AO212" s="640"/>
      <c r="AP212" s="640"/>
      <c r="AQ212" s="615" t="e">
        <f t="shared" si="136"/>
        <v>#DIV/0!</v>
      </c>
      <c r="AR212" s="640"/>
      <c r="AS212" s="640"/>
      <c r="AT212" s="615" t="e">
        <f t="shared" si="137"/>
        <v>#DIV/0!</v>
      </c>
      <c r="AU212" s="617">
        <f t="shared" si="140"/>
        <v>4706</v>
      </c>
      <c r="AV212" s="617">
        <f t="shared" si="138"/>
        <v>4706</v>
      </c>
      <c r="AW212" s="617">
        <f t="shared" si="138"/>
        <v>4706</v>
      </c>
      <c r="AX212" s="618">
        <f t="shared" si="141"/>
        <v>100</v>
      </c>
      <c r="AY212" s="643"/>
      <c r="AZ212" s="643"/>
      <c r="BD212" s="405">
        <f t="shared" si="124"/>
        <v>4706</v>
      </c>
      <c r="BE212" s="405">
        <f t="shared" si="123"/>
        <v>4706</v>
      </c>
      <c r="BF212" s="405">
        <f t="shared" si="123"/>
        <v>4706</v>
      </c>
      <c r="BG212" s="406">
        <f t="shared" si="125"/>
        <v>100</v>
      </c>
    </row>
    <row r="213" spans="1:59" ht="22.5" customHeight="1">
      <c r="A213" s="191" t="s">
        <v>79</v>
      </c>
      <c r="B213" s="636" t="s">
        <v>80</v>
      </c>
      <c r="C213" s="637"/>
      <c r="D213" s="637">
        <f t="shared" si="149"/>
        <v>0</v>
      </c>
      <c r="E213" s="637">
        <f t="shared" si="149"/>
        <v>0</v>
      </c>
      <c r="F213" s="409" t="e">
        <f t="shared" si="139"/>
        <v>#DIV/0!</v>
      </c>
      <c r="G213" s="638">
        <f t="shared" si="143"/>
        <v>28915.53093</v>
      </c>
      <c r="H213" s="638">
        <f t="shared" si="144"/>
        <v>28915.53093</v>
      </c>
      <c r="I213" s="638">
        <f>L213+O213+R213+U213+X213+AA213+AD213+AG213+AJ213+AM213+AP213+AS213</f>
        <v>28915.53093</v>
      </c>
      <c r="J213" s="639">
        <f t="shared" si="146"/>
        <v>100</v>
      </c>
      <c r="K213" s="640"/>
      <c r="L213" s="640"/>
      <c r="M213" s="615" t="e">
        <f t="shared" si="126"/>
        <v>#DIV/0!</v>
      </c>
      <c r="N213" s="640"/>
      <c r="O213" s="640"/>
      <c r="P213" s="615" t="e">
        <f t="shared" si="127"/>
        <v>#DIV/0!</v>
      </c>
      <c r="Q213" s="640">
        <v>28915.53093</v>
      </c>
      <c r="R213" s="640">
        <v>28915.53093</v>
      </c>
      <c r="S213" s="632">
        <f t="shared" si="128"/>
        <v>100</v>
      </c>
      <c r="T213" s="640"/>
      <c r="U213" s="640"/>
      <c r="V213" s="615" t="e">
        <f t="shared" si="129"/>
        <v>#DIV/0!</v>
      </c>
      <c r="W213" s="640"/>
      <c r="X213" s="640"/>
      <c r="Y213" s="615" t="e">
        <f t="shared" si="130"/>
        <v>#DIV/0!</v>
      </c>
      <c r="Z213" s="640"/>
      <c r="AA213" s="640"/>
      <c r="AB213" s="615" t="e">
        <f t="shared" si="131"/>
        <v>#DIV/0!</v>
      </c>
      <c r="AC213" s="640"/>
      <c r="AD213" s="640"/>
      <c r="AE213" s="615" t="e">
        <f t="shared" si="132"/>
        <v>#DIV/0!</v>
      </c>
      <c r="AF213" s="640"/>
      <c r="AG213" s="640"/>
      <c r="AH213" s="615" t="e">
        <f t="shared" si="133"/>
        <v>#DIV/0!</v>
      </c>
      <c r="AI213" s="640"/>
      <c r="AJ213" s="640"/>
      <c r="AK213" s="615" t="e">
        <f t="shared" si="134"/>
        <v>#DIV/0!</v>
      </c>
      <c r="AL213" s="641"/>
      <c r="AM213" s="641"/>
      <c r="AN213" s="615" t="e">
        <f t="shared" si="135"/>
        <v>#DIV/0!</v>
      </c>
      <c r="AO213" s="640"/>
      <c r="AP213" s="640"/>
      <c r="AQ213" s="615" t="e">
        <f t="shared" si="136"/>
        <v>#DIV/0!</v>
      </c>
      <c r="AR213" s="640"/>
      <c r="AS213" s="640"/>
      <c r="AT213" s="615" t="e">
        <f t="shared" si="137"/>
        <v>#DIV/0!</v>
      </c>
      <c r="AU213" s="617">
        <f t="shared" si="140"/>
        <v>28915.53093</v>
      </c>
      <c r="AV213" s="617">
        <f t="shared" si="138"/>
        <v>28915.53093</v>
      </c>
      <c r="AW213" s="617">
        <f t="shared" si="138"/>
        <v>28915.53093</v>
      </c>
      <c r="AX213" s="618">
        <f t="shared" si="141"/>
        <v>100</v>
      </c>
      <c r="AY213" s="643"/>
      <c r="AZ213" s="643"/>
      <c r="BD213" s="405">
        <f t="shared" si="124"/>
        <v>28915.53093</v>
      </c>
      <c r="BE213" s="405">
        <f t="shared" si="123"/>
        <v>28915.53093</v>
      </c>
      <c r="BF213" s="405">
        <f t="shared" si="123"/>
        <v>28915.53093</v>
      </c>
      <c r="BG213" s="406">
        <f t="shared" si="125"/>
        <v>100</v>
      </c>
    </row>
    <row r="214" spans="1:59" ht="40.5" customHeight="1">
      <c r="A214" s="191" t="s">
        <v>49</v>
      </c>
      <c r="B214" s="636" t="s">
        <v>50</v>
      </c>
      <c r="C214" s="637"/>
      <c r="D214" s="637">
        <f t="shared" si="149"/>
        <v>0</v>
      </c>
      <c r="E214" s="637">
        <f t="shared" si="149"/>
        <v>0</v>
      </c>
      <c r="F214" s="409" t="e">
        <f t="shared" si="139"/>
        <v>#DIV/0!</v>
      </c>
      <c r="G214" s="638">
        <f t="shared" si="143"/>
        <v>5953.7188</v>
      </c>
      <c r="H214" s="638">
        <f t="shared" si="144"/>
        <v>5953.7188</v>
      </c>
      <c r="I214" s="638">
        <f>L214+O214+R214+U214+X214+AA214+AD214+AG214+AJ214+AM214+AP214+AS214</f>
        <v>5953.7188</v>
      </c>
      <c r="J214" s="639">
        <f t="shared" si="146"/>
        <v>100</v>
      </c>
      <c r="K214" s="640"/>
      <c r="L214" s="640"/>
      <c r="M214" s="615" t="e">
        <f t="shared" si="126"/>
        <v>#DIV/0!</v>
      </c>
      <c r="N214" s="640"/>
      <c r="O214" s="640"/>
      <c r="P214" s="615" t="e">
        <f t="shared" si="127"/>
        <v>#DIV/0!</v>
      </c>
      <c r="Q214" s="640">
        <v>5953.7188</v>
      </c>
      <c r="R214" s="640">
        <v>5953.7188</v>
      </c>
      <c r="S214" s="632">
        <f t="shared" si="128"/>
        <v>100</v>
      </c>
      <c r="T214" s="640"/>
      <c r="U214" s="640"/>
      <c r="V214" s="615" t="e">
        <f t="shared" si="129"/>
        <v>#DIV/0!</v>
      </c>
      <c r="W214" s="640"/>
      <c r="X214" s="640"/>
      <c r="Y214" s="615" t="e">
        <f t="shared" si="130"/>
        <v>#DIV/0!</v>
      </c>
      <c r="Z214" s="640"/>
      <c r="AA214" s="640"/>
      <c r="AB214" s="615" t="e">
        <f t="shared" si="131"/>
        <v>#DIV/0!</v>
      </c>
      <c r="AC214" s="640"/>
      <c r="AD214" s="640"/>
      <c r="AE214" s="615" t="e">
        <f t="shared" si="132"/>
        <v>#DIV/0!</v>
      </c>
      <c r="AF214" s="640"/>
      <c r="AG214" s="640"/>
      <c r="AH214" s="615" t="e">
        <f t="shared" si="133"/>
        <v>#DIV/0!</v>
      </c>
      <c r="AI214" s="640"/>
      <c r="AJ214" s="640"/>
      <c r="AK214" s="615" t="e">
        <f t="shared" si="134"/>
        <v>#DIV/0!</v>
      </c>
      <c r="AL214" s="641"/>
      <c r="AM214" s="641"/>
      <c r="AN214" s="615" t="e">
        <f t="shared" si="135"/>
        <v>#DIV/0!</v>
      </c>
      <c r="AO214" s="640"/>
      <c r="AP214" s="640"/>
      <c r="AQ214" s="615" t="e">
        <f t="shared" si="136"/>
        <v>#DIV/0!</v>
      </c>
      <c r="AR214" s="640"/>
      <c r="AS214" s="640"/>
      <c r="AT214" s="615" t="e">
        <f t="shared" si="137"/>
        <v>#DIV/0!</v>
      </c>
      <c r="AU214" s="617">
        <f t="shared" si="140"/>
        <v>5953.7188</v>
      </c>
      <c r="AV214" s="617">
        <f t="shared" si="138"/>
        <v>5953.7188</v>
      </c>
      <c r="AW214" s="617">
        <f t="shared" si="138"/>
        <v>5953.7188</v>
      </c>
      <c r="AX214" s="618">
        <f t="shared" si="141"/>
        <v>100</v>
      </c>
      <c r="AY214" s="643"/>
      <c r="AZ214" s="643"/>
      <c r="BD214" s="405">
        <f t="shared" si="124"/>
        <v>5953.7188</v>
      </c>
      <c r="BE214" s="405">
        <f t="shared" si="123"/>
        <v>5953.7188</v>
      </c>
      <c r="BF214" s="405">
        <f t="shared" si="123"/>
        <v>5953.7188</v>
      </c>
      <c r="BG214" s="406">
        <f t="shared" si="125"/>
        <v>100</v>
      </c>
    </row>
    <row r="215" spans="1:59" s="448" customFormat="1" ht="21" customHeight="1">
      <c r="A215" s="628" t="s">
        <v>134</v>
      </c>
      <c r="B215" s="97" t="s">
        <v>135</v>
      </c>
      <c r="C215" s="629">
        <f>SUM(C216:C221)</f>
        <v>0</v>
      </c>
      <c r="D215" s="629">
        <f>SUM(D216:D221)</f>
        <v>0</v>
      </c>
      <c r="E215" s="629">
        <f>SUM(E216:E221)</f>
        <v>0</v>
      </c>
      <c r="F215" s="398" t="e">
        <f t="shared" si="139"/>
        <v>#DIV/0!</v>
      </c>
      <c r="G215" s="646">
        <f t="shared" si="143"/>
        <v>150</v>
      </c>
      <c r="H215" s="629">
        <f>SUM(H216:H221)</f>
        <v>150</v>
      </c>
      <c r="I215" s="629">
        <f>SUM(I216:I221)</f>
        <v>150</v>
      </c>
      <c r="J215" s="630">
        <f t="shared" si="146"/>
        <v>100</v>
      </c>
      <c r="K215" s="631">
        <f>SUM(K216:K221)</f>
        <v>0</v>
      </c>
      <c r="L215" s="631">
        <f>SUM(L216:L221)</f>
        <v>0</v>
      </c>
      <c r="M215" s="632" t="e">
        <f t="shared" si="126"/>
        <v>#DIV/0!</v>
      </c>
      <c r="N215" s="631">
        <f>SUM(N216:N221)</f>
        <v>0</v>
      </c>
      <c r="O215" s="631">
        <f>SUM(O216:O221)</f>
        <v>0</v>
      </c>
      <c r="P215" s="632" t="e">
        <f t="shared" si="127"/>
        <v>#DIV/0!</v>
      </c>
      <c r="Q215" s="631">
        <f>SUM(Q216:Q221)</f>
        <v>150</v>
      </c>
      <c r="R215" s="631">
        <f>SUM(R216:R221)</f>
        <v>150</v>
      </c>
      <c r="S215" s="632">
        <f t="shared" si="128"/>
        <v>100</v>
      </c>
      <c r="T215" s="631">
        <f>SUM(T216:T221)</f>
        <v>0</v>
      </c>
      <c r="U215" s="631">
        <f>SUM(U216:U221)</f>
        <v>0</v>
      </c>
      <c r="V215" s="632" t="e">
        <f t="shared" si="129"/>
        <v>#DIV/0!</v>
      </c>
      <c r="W215" s="631">
        <f>SUM(W216:W221)</f>
        <v>0</v>
      </c>
      <c r="X215" s="631">
        <f>SUM(X216:X221)</f>
        <v>0</v>
      </c>
      <c r="Y215" s="632" t="e">
        <f t="shared" si="130"/>
        <v>#DIV/0!</v>
      </c>
      <c r="Z215" s="631">
        <f>SUM(Z216:Z221)</f>
        <v>0</v>
      </c>
      <c r="AA215" s="631">
        <f>SUM(AA216:AA221)</f>
        <v>0</v>
      </c>
      <c r="AB215" s="632" t="e">
        <f t="shared" si="131"/>
        <v>#DIV/0!</v>
      </c>
      <c r="AC215" s="631">
        <f>SUM(AC216:AC221)</f>
        <v>0</v>
      </c>
      <c r="AD215" s="631">
        <f>SUM(AD216:AD221)</f>
        <v>0</v>
      </c>
      <c r="AE215" s="632" t="e">
        <f t="shared" si="132"/>
        <v>#DIV/0!</v>
      </c>
      <c r="AF215" s="631">
        <f>SUM(AF216:AF221)</f>
        <v>0</v>
      </c>
      <c r="AG215" s="631">
        <f>SUM(AG216:AG221)</f>
        <v>0</v>
      </c>
      <c r="AH215" s="632" t="e">
        <f t="shared" si="133"/>
        <v>#DIV/0!</v>
      </c>
      <c r="AI215" s="631">
        <f>SUM(AI216:AI221)</f>
        <v>0</v>
      </c>
      <c r="AJ215" s="631">
        <f>SUM(AJ216:AJ221)</f>
        <v>0</v>
      </c>
      <c r="AK215" s="632" t="e">
        <f t="shared" si="134"/>
        <v>#DIV/0!</v>
      </c>
      <c r="AL215" s="633">
        <f>SUM(AL216:AL221)</f>
        <v>0</v>
      </c>
      <c r="AM215" s="633">
        <f>SUM(AM216:AM221)</f>
        <v>0</v>
      </c>
      <c r="AN215" s="632" t="e">
        <f t="shared" si="135"/>
        <v>#DIV/0!</v>
      </c>
      <c r="AO215" s="631">
        <f>SUM(AO216:AO221)</f>
        <v>0</v>
      </c>
      <c r="AP215" s="631">
        <f>SUM(AP216:AP221)</f>
        <v>0</v>
      </c>
      <c r="AQ215" s="632" t="e">
        <f t="shared" si="136"/>
        <v>#DIV/0!</v>
      </c>
      <c r="AR215" s="631">
        <f>SUM(AR216:AR221)</f>
        <v>0</v>
      </c>
      <c r="AS215" s="631">
        <f>SUM(AS216:AS221)</f>
        <v>0</v>
      </c>
      <c r="AT215" s="632" t="e">
        <f t="shared" si="137"/>
        <v>#DIV/0!</v>
      </c>
      <c r="AU215" s="617">
        <f t="shared" si="140"/>
        <v>150</v>
      </c>
      <c r="AV215" s="617">
        <f t="shared" si="138"/>
        <v>150</v>
      </c>
      <c r="AW215" s="617">
        <f t="shared" si="138"/>
        <v>150</v>
      </c>
      <c r="AX215" s="618">
        <f t="shared" si="141"/>
        <v>100</v>
      </c>
      <c r="AY215" s="644"/>
      <c r="AZ215" s="644"/>
      <c r="BD215" s="405">
        <f t="shared" si="124"/>
        <v>150</v>
      </c>
      <c r="BE215" s="405">
        <f t="shared" si="123"/>
        <v>150</v>
      </c>
      <c r="BF215" s="405">
        <f t="shared" si="123"/>
        <v>150</v>
      </c>
      <c r="BG215" s="406">
        <f t="shared" si="125"/>
        <v>100</v>
      </c>
    </row>
    <row r="216" spans="1:59" ht="30.75" customHeight="1">
      <c r="A216" s="191" t="s">
        <v>136</v>
      </c>
      <c r="B216" s="636" t="s">
        <v>137</v>
      </c>
      <c r="C216" s="647"/>
      <c r="D216" s="637">
        <f aca="true" t="shared" si="150" ref="D216:D221">C216</f>
        <v>0</v>
      </c>
      <c r="E216" s="637">
        <f t="shared" si="149"/>
        <v>0</v>
      </c>
      <c r="F216" s="409" t="e">
        <f t="shared" si="139"/>
        <v>#DIV/0!</v>
      </c>
      <c r="G216" s="638">
        <f t="shared" si="143"/>
        <v>0</v>
      </c>
      <c r="H216" s="638">
        <f t="shared" si="144"/>
        <v>0</v>
      </c>
      <c r="I216" s="638">
        <f aca="true" t="shared" si="151" ref="I216:I221">L216+O216+R216+U216+X216+AA216+AD216+AG216+AJ216+AM216+AP216+AS216</f>
        <v>0</v>
      </c>
      <c r="J216" s="639" t="e">
        <f t="shared" si="146"/>
        <v>#DIV/0!</v>
      </c>
      <c r="K216" s="640"/>
      <c r="L216" s="640"/>
      <c r="M216" s="615" t="e">
        <f t="shared" si="126"/>
        <v>#DIV/0!</v>
      </c>
      <c r="N216" s="640"/>
      <c r="O216" s="640"/>
      <c r="P216" s="615" t="e">
        <f t="shared" si="127"/>
        <v>#DIV/0!</v>
      </c>
      <c r="Q216" s="640"/>
      <c r="R216" s="640"/>
      <c r="S216" s="615"/>
      <c r="T216" s="640"/>
      <c r="U216" s="640"/>
      <c r="V216" s="615" t="e">
        <f t="shared" si="129"/>
        <v>#DIV/0!</v>
      </c>
      <c r="W216" s="640"/>
      <c r="X216" s="640"/>
      <c r="Y216" s="615" t="e">
        <f t="shared" si="130"/>
        <v>#DIV/0!</v>
      </c>
      <c r="Z216" s="640"/>
      <c r="AA216" s="640"/>
      <c r="AB216" s="615" t="e">
        <f t="shared" si="131"/>
        <v>#DIV/0!</v>
      </c>
      <c r="AC216" s="640"/>
      <c r="AD216" s="640"/>
      <c r="AE216" s="615" t="e">
        <f t="shared" si="132"/>
        <v>#DIV/0!</v>
      </c>
      <c r="AF216" s="640"/>
      <c r="AG216" s="640"/>
      <c r="AH216" s="615" t="e">
        <f t="shared" si="133"/>
        <v>#DIV/0!</v>
      </c>
      <c r="AI216" s="640"/>
      <c r="AJ216" s="640"/>
      <c r="AK216" s="615" t="e">
        <f t="shared" si="134"/>
        <v>#DIV/0!</v>
      </c>
      <c r="AL216" s="641"/>
      <c r="AM216" s="641"/>
      <c r="AN216" s="615" t="e">
        <f t="shared" si="135"/>
        <v>#DIV/0!</v>
      </c>
      <c r="AO216" s="640"/>
      <c r="AP216" s="640"/>
      <c r="AQ216" s="615" t="e">
        <f t="shared" si="136"/>
        <v>#DIV/0!</v>
      </c>
      <c r="AR216" s="640"/>
      <c r="AS216" s="640"/>
      <c r="AT216" s="615" t="e">
        <f t="shared" si="137"/>
        <v>#DIV/0!</v>
      </c>
      <c r="AU216" s="617">
        <f t="shared" si="140"/>
        <v>0</v>
      </c>
      <c r="AV216" s="617">
        <f t="shared" si="138"/>
        <v>0</v>
      </c>
      <c r="AW216" s="617">
        <f t="shared" si="138"/>
        <v>0</v>
      </c>
      <c r="AX216" s="618" t="e">
        <f t="shared" si="141"/>
        <v>#DIV/0!</v>
      </c>
      <c r="AY216" s="643"/>
      <c r="AZ216" s="643"/>
      <c r="BD216" s="405">
        <f t="shared" si="124"/>
        <v>0</v>
      </c>
      <c r="BE216" s="405">
        <f t="shared" si="123"/>
        <v>0</v>
      </c>
      <c r="BF216" s="405">
        <f t="shared" si="123"/>
        <v>0</v>
      </c>
      <c r="BG216" s="406" t="e">
        <f t="shared" si="125"/>
        <v>#DIV/0!</v>
      </c>
    </row>
    <row r="217" spans="1:59" ht="21" customHeight="1">
      <c r="A217" s="191" t="s">
        <v>138</v>
      </c>
      <c r="B217" s="636" t="s">
        <v>139</v>
      </c>
      <c r="C217" s="647"/>
      <c r="D217" s="637">
        <f t="shared" si="150"/>
        <v>0</v>
      </c>
      <c r="E217" s="637">
        <f t="shared" si="149"/>
        <v>0</v>
      </c>
      <c r="F217" s="409" t="e">
        <f t="shared" si="139"/>
        <v>#DIV/0!</v>
      </c>
      <c r="G217" s="638">
        <f t="shared" si="143"/>
        <v>0</v>
      </c>
      <c r="H217" s="638">
        <f t="shared" si="144"/>
        <v>0</v>
      </c>
      <c r="I217" s="638">
        <f t="shared" si="151"/>
        <v>0</v>
      </c>
      <c r="J217" s="639" t="e">
        <f t="shared" si="146"/>
        <v>#DIV/0!</v>
      </c>
      <c r="K217" s="640"/>
      <c r="L217" s="640"/>
      <c r="M217" s="615" t="e">
        <f t="shared" si="126"/>
        <v>#DIV/0!</v>
      </c>
      <c r="N217" s="640"/>
      <c r="O217" s="640"/>
      <c r="P217" s="615" t="e">
        <f t="shared" si="127"/>
        <v>#DIV/0!</v>
      </c>
      <c r="Q217" s="640"/>
      <c r="R217" s="640"/>
      <c r="S217" s="615"/>
      <c r="T217" s="640"/>
      <c r="U217" s="640"/>
      <c r="V217" s="615" t="e">
        <f t="shared" si="129"/>
        <v>#DIV/0!</v>
      </c>
      <c r="W217" s="640"/>
      <c r="X217" s="640"/>
      <c r="Y217" s="615" t="e">
        <f t="shared" si="130"/>
        <v>#DIV/0!</v>
      </c>
      <c r="Z217" s="640"/>
      <c r="AA217" s="640"/>
      <c r="AB217" s="615" t="e">
        <f t="shared" si="131"/>
        <v>#DIV/0!</v>
      </c>
      <c r="AC217" s="640"/>
      <c r="AD217" s="640"/>
      <c r="AE217" s="615" t="e">
        <f t="shared" si="132"/>
        <v>#DIV/0!</v>
      </c>
      <c r="AF217" s="640"/>
      <c r="AG217" s="640"/>
      <c r="AH217" s="615" t="e">
        <f t="shared" si="133"/>
        <v>#DIV/0!</v>
      </c>
      <c r="AI217" s="640"/>
      <c r="AJ217" s="640"/>
      <c r="AK217" s="615" t="e">
        <f t="shared" si="134"/>
        <v>#DIV/0!</v>
      </c>
      <c r="AL217" s="641"/>
      <c r="AM217" s="641"/>
      <c r="AN217" s="615" t="e">
        <f t="shared" si="135"/>
        <v>#DIV/0!</v>
      </c>
      <c r="AO217" s="640"/>
      <c r="AP217" s="640"/>
      <c r="AQ217" s="615" t="e">
        <f t="shared" si="136"/>
        <v>#DIV/0!</v>
      </c>
      <c r="AR217" s="640"/>
      <c r="AS217" s="640"/>
      <c r="AT217" s="615" t="e">
        <f t="shared" si="137"/>
        <v>#DIV/0!</v>
      </c>
      <c r="AU217" s="617">
        <f t="shared" si="140"/>
        <v>0</v>
      </c>
      <c r="AV217" s="617">
        <f t="shared" si="138"/>
        <v>0</v>
      </c>
      <c r="AW217" s="617">
        <f t="shared" si="138"/>
        <v>0</v>
      </c>
      <c r="AX217" s="618" t="e">
        <f t="shared" si="141"/>
        <v>#DIV/0!</v>
      </c>
      <c r="AY217" s="643"/>
      <c r="AZ217" s="643"/>
      <c r="BD217" s="405">
        <f t="shared" si="124"/>
        <v>0</v>
      </c>
      <c r="BE217" s="405">
        <f t="shared" si="123"/>
        <v>0</v>
      </c>
      <c r="BF217" s="405">
        <f t="shared" si="123"/>
        <v>0</v>
      </c>
      <c r="BG217" s="406" t="e">
        <f t="shared" si="125"/>
        <v>#DIV/0!</v>
      </c>
    </row>
    <row r="218" spans="1:59" ht="24" customHeight="1">
      <c r="A218" s="191" t="s">
        <v>314</v>
      </c>
      <c r="B218" s="636" t="s">
        <v>315</v>
      </c>
      <c r="C218" s="647"/>
      <c r="D218" s="637">
        <f t="shared" si="150"/>
        <v>0</v>
      </c>
      <c r="E218" s="637">
        <f t="shared" si="149"/>
        <v>0</v>
      </c>
      <c r="F218" s="409" t="e">
        <f>E218/D218*100</f>
        <v>#DIV/0!</v>
      </c>
      <c r="G218" s="638">
        <f t="shared" si="143"/>
        <v>0</v>
      </c>
      <c r="H218" s="638">
        <f t="shared" si="144"/>
        <v>0</v>
      </c>
      <c r="I218" s="638">
        <f t="shared" si="151"/>
        <v>0</v>
      </c>
      <c r="J218" s="639" t="e">
        <f t="shared" si="146"/>
        <v>#DIV/0!</v>
      </c>
      <c r="K218" s="640"/>
      <c r="L218" s="640"/>
      <c r="M218" s="615" t="e">
        <f>L218/K218*100</f>
        <v>#DIV/0!</v>
      </c>
      <c r="N218" s="640"/>
      <c r="O218" s="640"/>
      <c r="P218" s="615" t="e">
        <f>O218/N218*100</f>
        <v>#DIV/0!</v>
      </c>
      <c r="Q218" s="640"/>
      <c r="R218" s="640"/>
      <c r="S218" s="615"/>
      <c r="T218" s="640"/>
      <c r="U218" s="640"/>
      <c r="V218" s="615" t="e">
        <f>U218/T218*100</f>
        <v>#DIV/0!</v>
      </c>
      <c r="W218" s="640"/>
      <c r="X218" s="640"/>
      <c r="Y218" s="615" t="e">
        <f>X218/W218*100</f>
        <v>#DIV/0!</v>
      </c>
      <c r="Z218" s="640"/>
      <c r="AA218" s="640"/>
      <c r="AB218" s="615" t="e">
        <f>AA218/Z218*100</f>
        <v>#DIV/0!</v>
      </c>
      <c r="AC218" s="640"/>
      <c r="AD218" s="640"/>
      <c r="AE218" s="615" t="e">
        <f>AD218/AC218*100</f>
        <v>#DIV/0!</v>
      </c>
      <c r="AF218" s="640"/>
      <c r="AG218" s="640"/>
      <c r="AH218" s="615" t="e">
        <f>AG218/AF218*100</f>
        <v>#DIV/0!</v>
      </c>
      <c r="AI218" s="640"/>
      <c r="AJ218" s="640"/>
      <c r="AK218" s="615" t="e">
        <f>AJ218/AI218*100</f>
        <v>#DIV/0!</v>
      </c>
      <c r="AL218" s="641"/>
      <c r="AM218" s="641"/>
      <c r="AN218" s="615" t="e">
        <f>AM218/AL218*100</f>
        <v>#DIV/0!</v>
      </c>
      <c r="AO218" s="640"/>
      <c r="AP218" s="640"/>
      <c r="AQ218" s="615" t="e">
        <f>AP218/AO218*100</f>
        <v>#DIV/0!</v>
      </c>
      <c r="AR218" s="640"/>
      <c r="AS218" s="640"/>
      <c r="AT218" s="615" t="e">
        <f>AS218/AR218*100</f>
        <v>#DIV/0!</v>
      </c>
      <c r="AU218" s="617">
        <f t="shared" si="140"/>
        <v>0</v>
      </c>
      <c r="AV218" s="617">
        <f t="shared" si="138"/>
        <v>0</v>
      </c>
      <c r="AW218" s="617">
        <f t="shared" si="138"/>
        <v>0</v>
      </c>
      <c r="AX218" s="618" t="e">
        <f>AW218/AV218*100</f>
        <v>#DIV/0!</v>
      </c>
      <c r="AY218" s="643"/>
      <c r="AZ218" s="643"/>
      <c r="BD218" s="405">
        <f>BE218</f>
        <v>0</v>
      </c>
      <c r="BE218" s="405">
        <f>AR218+AO218+AL218+AI218+AF218+AC218+Z218+W218+T218+Q218+N218+K218</f>
        <v>0</v>
      </c>
      <c r="BF218" s="405">
        <f>AS218+AP218+AM218+AJ218+AG218+AD218+AA218+X218+U218+R218+O218+L218</f>
        <v>0</v>
      </c>
      <c r="BG218" s="406" t="e">
        <f>BF218/BE218*100</f>
        <v>#DIV/0!</v>
      </c>
    </row>
    <row r="219" spans="1:59" ht="42" customHeight="1">
      <c r="A219" s="191" t="s">
        <v>21</v>
      </c>
      <c r="B219" s="636" t="s">
        <v>235</v>
      </c>
      <c r="C219" s="647"/>
      <c r="D219" s="637">
        <f t="shared" si="150"/>
        <v>0</v>
      </c>
      <c r="E219" s="637">
        <f t="shared" si="149"/>
        <v>0</v>
      </c>
      <c r="F219" s="409" t="e">
        <f t="shared" si="139"/>
        <v>#DIV/0!</v>
      </c>
      <c r="G219" s="638">
        <f t="shared" si="143"/>
        <v>0</v>
      </c>
      <c r="H219" s="638">
        <f t="shared" si="144"/>
        <v>0</v>
      </c>
      <c r="I219" s="638">
        <f t="shared" si="151"/>
        <v>0</v>
      </c>
      <c r="J219" s="639" t="e">
        <f t="shared" si="146"/>
        <v>#DIV/0!</v>
      </c>
      <c r="K219" s="640"/>
      <c r="L219" s="640"/>
      <c r="M219" s="615" t="e">
        <f t="shared" si="126"/>
        <v>#DIV/0!</v>
      </c>
      <c r="N219" s="640"/>
      <c r="O219" s="640"/>
      <c r="P219" s="615" t="e">
        <f t="shared" si="127"/>
        <v>#DIV/0!</v>
      </c>
      <c r="Q219" s="640"/>
      <c r="R219" s="640"/>
      <c r="S219" s="615"/>
      <c r="T219" s="640"/>
      <c r="U219" s="640"/>
      <c r="V219" s="615" t="e">
        <f t="shared" si="129"/>
        <v>#DIV/0!</v>
      </c>
      <c r="W219" s="640"/>
      <c r="X219" s="640"/>
      <c r="Y219" s="615" t="e">
        <f t="shared" si="130"/>
        <v>#DIV/0!</v>
      </c>
      <c r="Z219" s="640"/>
      <c r="AA219" s="640"/>
      <c r="AB219" s="615" t="e">
        <f t="shared" si="131"/>
        <v>#DIV/0!</v>
      </c>
      <c r="AC219" s="640"/>
      <c r="AD219" s="640"/>
      <c r="AE219" s="615" t="e">
        <f t="shared" si="132"/>
        <v>#DIV/0!</v>
      </c>
      <c r="AF219" s="640"/>
      <c r="AG219" s="640"/>
      <c r="AH219" s="615" t="e">
        <f t="shared" si="133"/>
        <v>#DIV/0!</v>
      </c>
      <c r="AI219" s="640"/>
      <c r="AJ219" s="640"/>
      <c r="AK219" s="615" t="e">
        <f t="shared" si="134"/>
        <v>#DIV/0!</v>
      </c>
      <c r="AL219" s="641"/>
      <c r="AM219" s="641"/>
      <c r="AN219" s="615" t="e">
        <f t="shared" si="135"/>
        <v>#DIV/0!</v>
      </c>
      <c r="AO219" s="640"/>
      <c r="AP219" s="640"/>
      <c r="AQ219" s="615" t="e">
        <f t="shared" si="136"/>
        <v>#DIV/0!</v>
      </c>
      <c r="AR219" s="640"/>
      <c r="AS219" s="640"/>
      <c r="AT219" s="615" t="e">
        <f t="shared" si="137"/>
        <v>#DIV/0!</v>
      </c>
      <c r="AU219" s="617">
        <f t="shared" si="140"/>
        <v>0</v>
      </c>
      <c r="AV219" s="617">
        <f t="shared" si="138"/>
        <v>0</v>
      </c>
      <c r="AW219" s="617">
        <f t="shared" si="138"/>
        <v>0</v>
      </c>
      <c r="AX219" s="618" t="e">
        <f t="shared" si="141"/>
        <v>#DIV/0!</v>
      </c>
      <c r="AY219" s="643"/>
      <c r="AZ219" s="643"/>
      <c r="BD219" s="405">
        <f t="shared" si="124"/>
        <v>0</v>
      </c>
      <c r="BE219" s="405">
        <f t="shared" si="123"/>
        <v>0</v>
      </c>
      <c r="BF219" s="405">
        <f t="shared" si="123"/>
        <v>0</v>
      </c>
      <c r="BG219" s="406" t="e">
        <f t="shared" si="125"/>
        <v>#DIV/0!</v>
      </c>
    </row>
    <row r="220" spans="1:59" ht="20.25" customHeight="1">
      <c r="A220" s="191" t="s">
        <v>140</v>
      </c>
      <c r="B220" s="636" t="s">
        <v>316</v>
      </c>
      <c r="C220" s="647"/>
      <c r="D220" s="637">
        <f t="shared" si="150"/>
        <v>0</v>
      </c>
      <c r="E220" s="637">
        <f t="shared" si="149"/>
        <v>0</v>
      </c>
      <c r="F220" s="409" t="e">
        <f t="shared" si="139"/>
        <v>#DIV/0!</v>
      </c>
      <c r="G220" s="638">
        <f t="shared" si="143"/>
        <v>150</v>
      </c>
      <c r="H220" s="638">
        <f t="shared" si="144"/>
        <v>150</v>
      </c>
      <c r="I220" s="638">
        <f t="shared" si="151"/>
        <v>150</v>
      </c>
      <c r="J220" s="639">
        <f t="shared" si="146"/>
        <v>100</v>
      </c>
      <c r="K220" s="640"/>
      <c r="L220" s="640"/>
      <c r="M220" s="615" t="e">
        <f t="shared" si="126"/>
        <v>#DIV/0!</v>
      </c>
      <c r="N220" s="640"/>
      <c r="O220" s="640"/>
      <c r="P220" s="615" t="e">
        <f t="shared" si="127"/>
        <v>#DIV/0!</v>
      </c>
      <c r="Q220" s="640">
        <v>150</v>
      </c>
      <c r="R220" s="640">
        <v>150</v>
      </c>
      <c r="S220" s="615">
        <f t="shared" si="128"/>
        <v>100</v>
      </c>
      <c r="T220" s="640"/>
      <c r="U220" s="640"/>
      <c r="V220" s="615" t="e">
        <f t="shared" si="129"/>
        <v>#DIV/0!</v>
      </c>
      <c r="W220" s="640"/>
      <c r="X220" s="640"/>
      <c r="Y220" s="615" t="e">
        <f t="shared" si="130"/>
        <v>#DIV/0!</v>
      </c>
      <c r="Z220" s="640"/>
      <c r="AA220" s="640"/>
      <c r="AB220" s="615" t="e">
        <f t="shared" si="131"/>
        <v>#DIV/0!</v>
      </c>
      <c r="AC220" s="640"/>
      <c r="AD220" s="640"/>
      <c r="AE220" s="615" t="e">
        <f t="shared" si="132"/>
        <v>#DIV/0!</v>
      </c>
      <c r="AF220" s="640"/>
      <c r="AG220" s="640"/>
      <c r="AH220" s="615" t="e">
        <f t="shared" si="133"/>
        <v>#DIV/0!</v>
      </c>
      <c r="AI220" s="640"/>
      <c r="AJ220" s="640"/>
      <c r="AK220" s="615" t="e">
        <f t="shared" si="134"/>
        <v>#DIV/0!</v>
      </c>
      <c r="AL220" s="641"/>
      <c r="AM220" s="641"/>
      <c r="AN220" s="615" t="e">
        <f t="shared" si="135"/>
        <v>#DIV/0!</v>
      </c>
      <c r="AO220" s="640"/>
      <c r="AP220" s="640"/>
      <c r="AQ220" s="615" t="e">
        <f t="shared" si="136"/>
        <v>#DIV/0!</v>
      </c>
      <c r="AR220" s="640"/>
      <c r="AS220" s="640"/>
      <c r="AT220" s="615" t="e">
        <f t="shared" si="137"/>
        <v>#DIV/0!</v>
      </c>
      <c r="AU220" s="617">
        <f t="shared" si="140"/>
        <v>150</v>
      </c>
      <c r="AV220" s="617">
        <f t="shared" si="138"/>
        <v>150</v>
      </c>
      <c r="AW220" s="617">
        <f t="shared" si="138"/>
        <v>150</v>
      </c>
      <c r="AX220" s="618">
        <f t="shared" si="141"/>
        <v>100</v>
      </c>
      <c r="AY220" s="643"/>
      <c r="AZ220" s="643"/>
      <c r="BD220" s="405">
        <f t="shared" si="124"/>
        <v>150</v>
      </c>
      <c r="BE220" s="405">
        <f t="shared" si="123"/>
        <v>150</v>
      </c>
      <c r="BF220" s="405">
        <f t="shared" si="123"/>
        <v>150</v>
      </c>
      <c r="BG220" s="406">
        <f t="shared" si="125"/>
        <v>100</v>
      </c>
    </row>
    <row r="221" spans="1:59" ht="28.5" customHeight="1">
      <c r="A221" s="191" t="s">
        <v>141</v>
      </c>
      <c r="B221" s="636" t="s">
        <v>236</v>
      </c>
      <c r="C221" s="647"/>
      <c r="D221" s="637">
        <f t="shared" si="150"/>
        <v>0</v>
      </c>
      <c r="E221" s="637">
        <f t="shared" si="149"/>
        <v>0</v>
      </c>
      <c r="F221" s="409" t="e">
        <f t="shared" si="139"/>
        <v>#DIV/0!</v>
      </c>
      <c r="G221" s="638">
        <f t="shared" si="143"/>
        <v>0</v>
      </c>
      <c r="H221" s="638">
        <f t="shared" si="144"/>
        <v>0</v>
      </c>
      <c r="I221" s="638">
        <f t="shared" si="151"/>
        <v>0</v>
      </c>
      <c r="J221" s="639" t="e">
        <f t="shared" si="146"/>
        <v>#DIV/0!</v>
      </c>
      <c r="K221" s="640"/>
      <c r="L221" s="640"/>
      <c r="M221" s="615" t="e">
        <f t="shared" si="126"/>
        <v>#DIV/0!</v>
      </c>
      <c r="N221" s="640"/>
      <c r="O221" s="640"/>
      <c r="P221" s="615" t="e">
        <f t="shared" si="127"/>
        <v>#DIV/0!</v>
      </c>
      <c r="Q221" s="640"/>
      <c r="R221" s="640"/>
      <c r="S221" s="615"/>
      <c r="T221" s="640"/>
      <c r="U221" s="640"/>
      <c r="V221" s="615" t="e">
        <f t="shared" si="129"/>
        <v>#DIV/0!</v>
      </c>
      <c r="W221" s="640"/>
      <c r="X221" s="640"/>
      <c r="Y221" s="615" t="e">
        <f t="shared" si="130"/>
        <v>#DIV/0!</v>
      </c>
      <c r="Z221" s="640"/>
      <c r="AA221" s="640"/>
      <c r="AB221" s="615" t="e">
        <f t="shared" si="131"/>
        <v>#DIV/0!</v>
      </c>
      <c r="AC221" s="640"/>
      <c r="AD221" s="640"/>
      <c r="AE221" s="615" t="e">
        <f t="shared" si="132"/>
        <v>#DIV/0!</v>
      </c>
      <c r="AF221" s="640"/>
      <c r="AG221" s="640"/>
      <c r="AH221" s="615" t="e">
        <f t="shared" si="133"/>
        <v>#DIV/0!</v>
      </c>
      <c r="AI221" s="640"/>
      <c r="AJ221" s="640"/>
      <c r="AK221" s="615" t="e">
        <f t="shared" si="134"/>
        <v>#DIV/0!</v>
      </c>
      <c r="AL221" s="641"/>
      <c r="AM221" s="641"/>
      <c r="AN221" s="615" t="e">
        <f t="shared" si="135"/>
        <v>#DIV/0!</v>
      </c>
      <c r="AO221" s="640"/>
      <c r="AP221" s="640"/>
      <c r="AQ221" s="615" t="e">
        <f t="shared" si="136"/>
        <v>#DIV/0!</v>
      </c>
      <c r="AR221" s="640"/>
      <c r="AS221" s="640"/>
      <c r="AT221" s="615" t="e">
        <f t="shared" si="137"/>
        <v>#DIV/0!</v>
      </c>
      <c r="AU221" s="617">
        <f t="shared" si="140"/>
        <v>0</v>
      </c>
      <c r="AV221" s="617">
        <f t="shared" si="138"/>
        <v>0</v>
      </c>
      <c r="AW221" s="617">
        <f t="shared" si="138"/>
        <v>0</v>
      </c>
      <c r="AX221" s="618" t="e">
        <f t="shared" si="141"/>
        <v>#DIV/0!</v>
      </c>
      <c r="AY221" s="643"/>
      <c r="AZ221" s="643"/>
      <c r="BD221" s="405">
        <f t="shared" si="124"/>
        <v>0</v>
      </c>
      <c r="BE221" s="405">
        <f t="shared" si="123"/>
        <v>0</v>
      </c>
      <c r="BF221" s="405">
        <f t="shared" si="123"/>
        <v>0</v>
      </c>
      <c r="BG221" s="406" t="e">
        <f t="shared" si="125"/>
        <v>#DIV/0!</v>
      </c>
    </row>
    <row r="222" spans="1:59" s="448" customFormat="1" ht="22.5" customHeight="1">
      <c r="A222" s="628" t="s">
        <v>142</v>
      </c>
      <c r="B222" s="97" t="s">
        <v>46</v>
      </c>
      <c r="C222" s="629">
        <f>SUM(C223:C224)</f>
        <v>0</v>
      </c>
      <c r="D222" s="629">
        <f>SUM(D223:D224)</f>
        <v>0</v>
      </c>
      <c r="E222" s="629">
        <f>SUM(E223:E224)</f>
        <v>0</v>
      </c>
      <c r="F222" s="398" t="e">
        <f t="shared" si="139"/>
        <v>#DIV/0!</v>
      </c>
      <c r="G222" s="646">
        <f t="shared" si="143"/>
        <v>26898.548</v>
      </c>
      <c r="H222" s="629">
        <f>SUM(H223:H224)</f>
        <v>26898.548</v>
      </c>
      <c r="I222" s="629">
        <f>SUM(I223:I224)</f>
        <v>26898.548</v>
      </c>
      <c r="J222" s="630">
        <f t="shared" si="146"/>
        <v>100</v>
      </c>
      <c r="K222" s="631">
        <f>SUM(K223:K224)</f>
        <v>0</v>
      </c>
      <c r="L222" s="631">
        <f>SUM(L223:L224)</f>
        <v>0</v>
      </c>
      <c r="M222" s="632" t="e">
        <f t="shared" si="126"/>
        <v>#DIV/0!</v>
      </c>
      <c r="N222" s="631">
        <f>SUM(N223:N224)</f>
        <v>0</v>
      </c>
      <c r="O222" s="631">
        <f>SUM(O223:O224)</f>
        <v>0</v>
      </c>
      <c r="P222" s="632" t="e">
        <f t="shared" si="127"/>
        <v>#DIV/0!</v>
      </c>
      <c r="Q222" s="631">
        <f>SUM(Q223:Q224)</f>
        <v>26898.548</v>
      </c>
      <c r="R222" s="631">
        <f>SUM(R223:R224)</f>
        <v>26898.548</v>
      </c>
      <c r="S222" s="632">
        <f t="shared" si="128"/>
        <v>100</v>
      </c>
      <c r="T222" s="631">
        <f>SUM(T223:T224)</f>
        <v>0</v>
      </c>
      <c r="U222" s="631">
        <f>SUM(U223:U224)</f>
        <v>0</v>
      </c>
      <c r="V222" s="632" t="e">
        <f t="shared" si="129"/>
        <v>#DIV/0!</v>
      </c>
      <c r="W222" s="631">
        <f>SUM(W223:W224)</f>
        <v>0</v>
      </c>
      <c r="X222" s="631">
        <f>SUM(X223:X224)</f>
        <v>0</v>
      </c>
      <c r="Y222" s="632" t="e">
        <f t="shared" si="130"/>
        <v>#DIV/0!</v>
      </c>
      <c r="Z222" s="631">
        <f>SUM(Z223:Z224)</f>
        <v>0</v>
      </c>
      <c r="AA222" s="631">
        <f>SUM(AA223:AA224)</f>
        <v>0</v>
      </c>
      <c r="AB222" s="632" t="e">
        <f t="shared" si="131"/>
        <v>#DIV/0!</v>
      </c>
      <c r="AC222" s="631">
        <f>SUM(AC223:AC224)</f>
        <v>0</v>
      </c>
      <c r="AD222" s="631">
        <f>SUM(AD223:AD224)</f>
        <v>0</v>
      </c>
      <c r="AE222" s="632" t="e">
        <f t="shared" si="132"/>
        <v>#DIV/0!</v>
      </c>
      <c r="AF222" s="631">
        <f>SUM(AF223:AF224)</f>
        <v>0</v>
      </c>
      <c r="AG222" s="631">
        <f>SUM(AG223:AG224)</f>
        <v>0</v>
      </c>
      <c r="AH222" s="632" t="e">
        <f t="shared" si="133"/>
        <v>#DIV/0!</v>
      </c>
      <c r="AI222" s="631">
        <f>SUM(AI223:AI224)</f>
        <v>0</v>
      </c>
      <c r="AJ222" s="631">
        <f>SUM(AJ223:AJ224)</f>
        <v>0</v>
      </c>
      <c r="AK222" s="632" t="e">
        <f t="shared" si="134"/>
        <v>#DIV/0!</v>
      </c>
      <c r="AL222" s="633">
        <f>SUM(AL223:AL224)</f>
        <v>0</v>
      </c>
      <c r="AM222" s="633">
        <f>SUM(AM223:AM224)</f>
        <v>0</v>
      </c>
      <c r="AN222" s="632" t="e">
        <f t="shared" si="135"/>
        <v>#DIV/0!</v>
      </c>
      <c r="AO222" s="631">
        <f>SUM(AO223:AO224)</f>
        <v>0</v>
      </c>
      <c r="AP222" s="631">
        <f>SUM(AP223:AP224)</f>
        <v>0</v>
      </c>
      <c r="AQ222" s="632" t="e">
        <f t="shared" si="136"/>
        <v>#DIV/0!</v>
      </c>
      <c r="AR222" s="631">
        <f>SUM(AR223:AR224)</f>
        <v>0</v>
      </c>
      <c r="AS222" s="631">
        <f>SUM(AS223:AS224)</f>
        <v>0</v>
      </c>
      <c r="AT222" s="632" t="e">
        <f t="shared" si="137"/>
        <v>#DIV/0!</v>
      </c>
      <c r="AU222" s="617">
        <f t="shared" si="140"/>
        <v>26898.548</v>
      </c>
      <c r="AV222" s="617">
        <f t="shared" si="138"/>
        <v>26898.548</v>
      </c>
      <c r="AW222" s="617">
        <f t="shared" si="138"/>
        <v>26898.548</v>
      </c>
      <c r="AX222" s="618">
        <f t="shared" si="141"/>
        <v>100</v>
      </c>
      <c r="AY222" s="644"/>
      <c r="AZ222" s="644"/>
      <c r="BD222" s="405">
        <f t="shared" si="124"/>
        <v>26898.548</v>
      </c>
      <c r="BE222" s="405">
        <f t="shared" si="123"/>
        <v>26898.548</v>
      </c>
      <c r="BF222" s="405">
        <f t="shared" si="123"/>
        <v>26898.548</v>
      </c>
      <c r="BG222" s="406">
        <f t="shared" si="125"/>
        <v>100</v>
      </c>
    </row>
    <row r="223" spans="1:59" ht="22.5" customHeight="1">
      <c r="A223" s="191" t="s">
        <v>143</v>
      </c>
      <c r="B223" s="636" t="s">
        <v>144</v>
      </c>
      <c r="C223" s="637"/>
      <c r="D223" s="637">
        <f>C223</f>
        <v>0</v>
      </c>
      <c r="E223" s="637">
        <f t="shared" si="149"/>
        <v>0</v>
      </c>
      <c r="F223" s="409" t="e">
        <f t="shared" si="139"/>
        <v>#DIV/0!</v>
      </c>
      <c r="G223" s="638">
        <f t="shared" si="143"/>
        <v>26898.548</v>
      </c>
      <c r="H223" s="638">
        <f t="shared" si="144"/>
        <v>26898.548</v>
      </c>
      <c r="I223" s="638">
        <f>L223+O223+R223+U223+X223+AA223+AD223+AG223+AJ223+AM223+AP223+AS223</f>
        <v>26898.548</v>
      </c>
      <c r="J223" s="639">
        <f t="shared" si="146"/>
        <v>100</v>
      </c>
      <c r="K223" s="640"/>
      <c r="L223" s="640"/>
      <c r="M223" s="615" t="e">
        <f t="shared" si="126"/>
        <v>#DIV/0!</v>
      </c>
      <c r="N223" s="640"/>
      <c r="O223" s="640"/>
      <c r="P223" s="615" t="e">
        <f t="shared" si="127"/>
        <v>#DIV/0!</v>
      </c>
      <c r="Q223" s="640">
        <v>26898.548</v>
      </c>
      <c r="R223" s="640">
        <v>26898.548</v>
      </c>
      <c r="S223" s="615">
        <f t="shared" si="128"/>
        <v>100</v>
      </c>
      <c r="T223" s="640"/>
      <c r="U223" s="640"/>
      <c r="V223" s="615" t="e">
        <f t="shared" si="129"/>
        <v>#DIV/0!</v>
      </c>
      <c r="W223" s="640"/>
      <c r="X223" s="640"/>
      <c r="Y223" s="615" t="e">
        <f t="shared" si="130"/>
        <v>#DIV/0!</v>
      </c>
      <c r="Z223" s="640"/>
      <c r="AA223" s="640"/>
      <c r="AB223" s="615" t="e">
        <f t="shared" si="131"/>
        <v>#DIV/0!</v>
      </c>
      <c r="AC223" s="640"/>
      <c r="AD223" s="640"/>
      <c r="AE223" s="615" t="e">
        <f t="shared" si="132"/>
        <v>#DIV/0!</v>
      </c>
      <c r="AF223" s="640"/>
      <c r="AG223" s="640"/>
      <c r="AH223" s="615" t="e">
        <f t="shared" si="133"/>
        <v>#DIV/0!</v>
      </c>
      <c r="AI223" s="640"/>
      <c r="AJ223" s="640"/>
      <c r="AK223" s="615" t="e">
        <f t="shared" si="134"/>
        <v>#DIV/0!</v>
      </c>
      <c r="AL223" s="641"/>
      <c r="AM223" s="641"/>
      <c r="AN223" s="615" t="e">
        <f t="shared" si="135"/>
        <v>#DIV/0!</v>
      </c>
      <c r="AO223" s="640"/>
      <c r="AP223" s="640"/>
      <c r="AQ223" s="615" t="e">
        <f t="shared" si="136"/>
        <v>#DIV/0!</v>
      </c>
      <c r="AR223" s="640"/>
      <c r="AS223" s="640"/>
      <c r="AT223" s="615" t="e">
        <f t="shared" si="137"/>
        <v>#DIV/0!</v>
      </c>
      <c r="AU223" s="617">
        <f t="shared" si="140"/>
        <v>26898.548</v>
      </c>
      <c r="AV223" s="617">
        <f t="shared" si="138"/>
        <v>26898.548</v>
      </c>
      <c r="AW223" s="617">
        <f t="shared" si="138"/>
        <v>26898.548</v>
      </c>
      <c r="AX223" s="618">
        <f t="shared" si="141"/>
        <v>100</v>
      </c>
      <c r="AY223" s="643"/>
      <c r="AZ223" s="643"/>
      <c r="BD223" s="405">
        <f t="shared" si="124"/>
        <v>26898.548</v>
      </c>
      <c r="BE223" s="405">
        <f t="shared" si="123"/>
        <v>26898.548</v>
      </c>
      <c r="BF223" s="405">
        <f t="shared" si="123"/>
        <v>26898.548</v>
      </c>
      <c r="BG223" s="406">
        <f t="shared" si="125"/>
        <v>100</v>
      </c>
    </row>
    <row r="224" spans="1:59" ht="43.5" customHeight="1">
      <c r="A224" s="191" t="s">
        <v>51</v>
      </c>
      <c r="B224" s="636" t="s">
        <v>42</v>
      </c>
      <c r="C224" s="637"/>
      <c r="D224" s="637">
        <f>C224</f>
        <v>0</v>
      </c>
      <c r="E224" s="637">
        <f>D224</f>
        <v>0</v>
      </c>
      <c r="F224" s="409" t="e">
        <f t="shared" si="139"/>
        <v>#DIV/0!</v>
      </c>
      <c r="G224" s="638">
        <f t="shared" si="143"/>
        <v>0</v>
      </c>
      <c r="H224" s="638">
        <f t="shared" si="144"/>
        <v>0</v>
      </c>
      <c r="I224" s="638">
        <f>L224+O224+R224+U224+X224+AA224+AD224+AG224+AJ224+AM224+AP224+AS224</f>
        <v>0</v>
      </c>
      <c r="J224" s="639" t="e">
        <f t="shared" si="146"/>
        <v>#DIV/0!</v>
      </c>
      <c r="K224" s="640"/>
      <c r="L224" s="640"/>
      <c r="M224" s="615" t="e">
        <f t="shared" si="126"/>
        <v>#DIV/0!</v>
      </c>
      <c r="N224" s="640"/>
      <c r="O224" s="640"/>
      <c r="P224" s="615" t="e">
        <f t="shared" si="127"/>
        <v>#DIV/0!</v>
      </c>
      <c r="Q224" s="640"/>
      <c r="R224" s="640"/>
      <c r="S224" s="615"/>
      <c r="T224" s="640"/>
      <c r="U224" s="640"/>
      <c r="V224" s="615" t="e">
        <f t="shared" si="129"/>
        <v>#DIV/0!</v>
      </c>
      <c r="W224" s="640"/>
      <c r="X224" s="640"/>
      <c r="Y224" s="615" t="e">
        <f t="shared" si="130"/>
        <v>#DIV/0!</v>
      </c>
      <c r="Z224" s="640"/>
      <c r="AA224" s="640"/>
      <c r="AB224" s="615" t="e">
        <f t="shared" si="131"/>
        <v>#DIV/0!</v>
      </c>
      <c r="AC224" s="640"/>
      <c r="AD224" s="640"/>
      <c r="AE224" s="615" t="e">
        <f t="shared" si="132"/>
        <v>#DIV/0!</v>
      </c>
      <c r="AF224" s="640"/>
      <c r="AG224" s="640"/>
      <c r="AH224" s="615" t="e">
        <f t="shared" si="133"/>
        <v>#DIV/0!</v>
      </c>
      <c r="AI224" s="640"/>
      <c r="AJ224" s="640"/>
      <c r="AK224" s="615" t="e">
        <f t="shared" si="134"/>
        <v>#DIV/0!</v>
      </c>
      <c r="AL224" s="641"/>
      <c r="AM224" s="641"/>
      <c r="AN224" s="615" t="e">
        <f t="shared" si="135"/>
        <v>#DIV/0!</v>
      </c>
      <c r="AO224" s="640"/>
      <c r="AP224" s="640"/>
      <c r="AQ224" s="615" t="e">
        <f t="shared" si="136"/>
        <v>#DIV/0!</v>
      </c>
      <c r="AR224" s="640"/>
      <c r="AS224" s="640"/>
      <c r="AT224" s="615" t="e">
        <f t="shared" si="137"/>
        <v>#DIV/0!</v>
      </c>
      <c r="AU224" s="617">
        <f t="shared" si="140"/>
        <v>0</v>
      </c>
      <c r="AV224" s="617">
        <f t="shared" si="138"/>
        <v>0</v>
      </c>
      <c r="AW224" s="617">
        <f t="shared" si="138"/>
        <v>0</v>
      </c>
      <c r="AX224" s="618" t="e">
        <f t="shared" si="141"/>
        <v>#DIV/0!</v>
      </c>
      <c r="AY224" s="643"/>
      <c r="AZ224" s="643"/>
      <c r="BD224" s="405">
        <f t="shared" si="124"/>
        <v>0</v>
      </c>
      <c r="BE224" s="405">
        <f t="shared" si="123"/>
        <v>0</v>
      </c>
      <c r="BF224" s="405">
        <f t="shared" si="123"/>
        <v>0</v>
      </c>
      <c r="BG224" s="406" t="e">
        <f t="shared" si="125"/>
        <v>#DIV/0!</v>
      </c>
    </row>
    <row r="225" spans="1:59" s="448" customFormat="1" ht="24" customHeight="1">
      <c r="A225" s="628" t="s">
        <v>145</v>
      </c>
      <c r="B225" s="97" t="s">
        <v>53</v>
      </c>
      <c r="C225" s="629">
        <f>SUM(C226:C226)</f>
        <v>0</v>
      </c>
      <c r="D225" s="629">
        <f>SUM(D226:D226)</f>
        <v>0</v>
      </c>
      <c r="E225" s="629">
        <f>SUM(E226:E226)</f>
        <v>0</v>
      </c>
      <c r="F225" s="398" t="e">
        <f t="shared" si="139"/>
        <v>#DIV/0!</v>
      </c>
      <c r="G225" s="646">
        <f t="shared" si="143"/>
        <v>0</v>
      </c>
      <c r="H225" s="646">
        <f>G225</f>
        <v>0</v>
      </c>
      <c r="I225" s="646">
        <f>L225+O225+R225+U225+X225+AA225+AD225+AG225+AJ225+AM225+AP225+AS225</f>
        <v>0</v>
      </c>
      <c r="J225" s="630" t="e">
        <f t="shared" si="146"/>
        <v>#DIV/0!</v>
      </c>
      <c r="K225" s="631">
        <f>SUM(K226:K226)</f>
        <v>0</v>
      </c>
      <c r="L225" s="631">
        <f>SUM(L226:L226)</f>
        <v>0</v>
      </c>
      <c r="M225" s="632" t="e">
        <f t="shared" si="126"/>
        <v>#DIV/0!</v>
      </c>
      <c r="N225" s="631">
        <f>SUM(N226:N226)</f>
        <v>0</v>
      </c>
      <c r="O225" s="631">
        <f>SUM(O226:O226)</f>
        <v>0</v>
      </c>
      <c r="P225" s="632" t="e">
        <f t="shared" si="127"/>
        <v>#DIV/0!</v>
      </c>
      <c r="Q225" s="631">
        <f>SUM(Q226:Q226)</f>
        <v>0</v>
      </c>
      <c r="R225" s="631">
        <f>SUM(R226:R226)</f>
        <v>0</v>
      </c>
      <c r="S225" s="632"/>
      <c r="T225" s="631">
        <f>SUM(T226:T226)</f>
        <v>0</v>
      </c>
      <c r="U225" s="631">
        <f>SUM(U226:U226)</f>
        <v>0</v>
      </c>
      <c r="V225" s="632" t="e">
        <f t="shared" si="129"/>
        <v>#DIV/0!</v>
      </c>
      <c r="W225" s="631">
        <f>SUM(W226:W226)</f>
        <v>0</v>
      </c>
      <c r="X225" s="631">
        <f>SUM(X226:X226)</f>
        <v>0</v>
      </c>
      <c r="Y225" s="632" t="e">
        <f t="shared" si="130"/>
        <v>#DIV/0!</v>
      </c>
      <c r="Z225" s="631">
        <f>SUM(Z226:Z226)</f>
        <v>0</v>
      </c>
      <c r="AA225" s="631">
        <f>SUM(AA226:AA226)</f>
        <v>0</v>
      </c>
      <c r="AB225" s="632" t="e">
        <f t="shared" si="131"/>
        <v>#DIV/0!</v>
      </c>
      <c r="AC225" s="631">
        <f>SUM(AC226:AC226)</f>
        <v>0</v>
      </c>
      <c r="AD225" s="631">
        <f>SUM(AD226:AD226)</f>
        <v>0</v>
      </c>
      <c r="AE225" s="632" t="e">
        <f t="shared" si="132"/>
        <v>#DIV/0!</v>
      </c>
      <c r="AF225" s="631">
        <f>SUM(AF226:AF226)</f>
        <v>0</v>
      </c>
      <c r="AG225" s="631">
        <f>SUM(AG226:AG226)</f>
        <v>0</v>
      </c>
      <c r="AH225" s="632" t="e">
        <f t="shared" si="133"/>
        <v>#DIV/0!</v>
      </c>
      <c r="AI225" s="631">
        <f>SUM(AI226:AI226)</f>
        <v>0</v>
      </c>
      <c r="AJ225" s="631">
        <f>SUM(AJ226:AJ226)</f>
        <v>0</v>
      </c>
      <c r="AK225" s="632" t="e">
        <f t="shared" si="134"/>
        <v>#DIV/0!</v>
      </c>
      <c r="AL225" s="633">
        <f>SUM(AL226:AL226)</f>
        <v>0</v>
      </c>
      <c r="AM225" s="633">
        <f>SUM(AM226:AM226)</f>
        <v>0</v>
      </c>
      <c r="AN225" s="632" t="e">
        <f t="shared" si="135"/>
        <v>#DIV/0!</v>
      </c>
      <c r="AO225" s="631">
        <f>SUM(AO226:AO226)</f>
        <v>0</v>
      </c>
      <c r="AP225" s="631">
        <f>SUM(AP226:AP226)</f>
        <v>0</v>
      </c>
      <c r="AQ225" s="632" t="e">
        <f t="shared" si="136"/>
        <v>#DIV/0!</v>
      </c>
      <c r="AR225" s="631">
        <f>SUM(AR226:AR226)</f>
        <v>0</v>
      </c>
      <c r="AS225" s="631">
        <f>SUM(AS226:AS226)</f>
        <v>0</v>
      </c>
      <c r="AT225" s="632" t="e">
        <f t="shared" si="137"/>
        <v>#DIV/0!</v>
      </c>
      <c r="AU225" s="617">
        <f t="shared" si="140"/>
        <v>0</v>
      </c>
      <c r="AV225" s="617">
        <f t="shared" si="138"/>
        <v>0</v>
      </c>
      <c r="AW225" s="617">
        <f t="shared" si="138"/>
        <v>0</v>
      </c>
      <c r="AX225" s="618" t="e">
        <f t="shared" si="141"/>
        <v>#DIV/0!</v>
      </c>
      <c r="AY225" s="644"/>
      <c r="AZ225" s="644"/>
      <c r="BD225" s="405">
        <f t="shared" si="124"/>
        <v>0</v>
      </c>
      <c r="BE225" s="405">
        <f t="shared" si="123"/>
        <v>0</v>
      </c>
      <c r="BF225" s="405">
        <f t="shared" si="123"/>
        <v>0</v>
      </c>
      <c r="BG225" s="406" t="e">
        <f t="shared" si="125"/>
        <v>#DIV/0!</v>
      </c>
    </row>
    <row r="226" spans="1:59" ht="21" customHeight="1">
      <c r="A226" s="191" t="s">
        <v>146</v>
      </c>
      <c r="B226" s="636" t="s">
        <v>81</v>
      </c>
      <c r="C226" s="637"/>
      <c r="D226" s="637">
        <f>C226</f>
        <v>0</v>
      </c>
      <c r="E226" s="637">
        <f>D226</f>
        <v>0</v>
      </c>
      <c r="F226" s="409" t="e">
        <f t="shared" si="139"/>
        <v>#DIV/0!</v>
      </c>
      <c r="G226" s="638">
        <f t="shared" si="143"/>
        <v>0</v>
      </c>
      <c r="H226" s="638">
        <f t="shared" si="144"/>
        <v>0</v>
      </c>
      <c r="I226" s="638">
        <f>L226+O226+R226+U226+X226+AA226+AD226+AG226+AJ226+AM226+AP226+AS226</f>
        <v>0</v>
      </c>
      <c r="J226" s="639" t="e">
        <f t="shared" si="146"/>
        <v>#DIV/0!</v>
      </c>
      <c r="K226" s="640"/>
      <c r="L226" s="640"/>
      <c r="M226" s="615" t="e">
        <f t="shared" si="126"/>
        <v>#DIV/0!</v>
      </c>
      <c r="N226" s="640"/>
      <c r="O226" s="640"/>
      <c r="P226" s="615" t="e">
        <f t="shared" si="127"/>
        <v>#DIV/0!</v>
      </c>
      <c r="Q226" s="640"/>
      <c r="R226" s="640"/>
      <c r="S226" s="615"/>
      <c r="T226" s="640"/>
      <c r="U226" s="640"/>
      <c r="V226" s="615" t="e">
        <f t="shared" si="129"/>
        <v>#DIV/0!</v>
      </c>
      <c r="W226" s="640"/>
      <c r="X226" s="640"/>
      <c r="Y226" s="615" t="e">
        <f t="shared" si="130"/>
        <v>#DIV/0!</v>
      </c>
      <c r="Z226" s="640"/>
      <c r="AA226" s="640"/>
      <c r="AB226" s="615" t="e">
        <f t="shared" si="131"/>
        <v>#DIV/0!</v>
      </c>
      <c r="AC226" s="640"/>
      <c r="AD226" s="640"/>
      <c r="AE226" s="615" t="e">
        <f t="shared" si="132"/>
        <v>#DIV/0!</v>
      </c>
      <c r="AF226" s="640"/>
      <c r="AG226" s="640"/>
      <c r="AH226" s="615" t="e">
        <f t="shared" si="133"/>
        <v>#DIV/0!</v>
      </c>
      <c r="AI226" s="640"/>
      <c r="AJ226" s="640"/>
      <c r="AK226" s="615" t="e">
        <f t="shared" si="134"/>
        <v>#DIV/0!</v>
      </c>
      <c r="AL226" s="641"/>
      <c r="AM226" s="641"/>
      <c r="AN226" s="615" t="e">
        <f t="shared" si="135"/>
        <v>#DIV/0!</v>
      </c>
      <c r="AO226" s="640"/>
      <c r="AP226" s="640"/>
      <c r="AQ226" s="615" t="e">
        <f t="shared" si="136"/>
        <v>#DIV/0!</v>
      </c>
      <c r="AR226" s="640"/>
      <c r="AS226" s="640"/>
      <c r="AT226" s="615" t="e">
        <f t="shared" si="137"/>
        <v>#DIV/0!</v>
      </c>
      <c r="AU226" s="617">
        <f t="shared" si="140"/>
        <v>0</v>
      </c>
      <c r="AV226" s="617">
        <f t="shared" si="138"/>
        <v>0</v>
      </c>
      <c r="AW226" s="617">
        <f t="shared" si="138"/>
        <v>0</v>
      </c>
      <c r="AX226" s="618" t="e">
        <f t="shared" si="141"/>
        <v>#DIV/0!</v>
      </c>
      <c r="AY226" s="643"/>
      <c r="AZ226" s="643"/>
      <c r="BD226" s="405">
        <f t="shared" si="124"/>
        <v>0</v>
      </c>
      <c r="BE226" s="405">
        <f t="shared" si="123"/>
        <v>0</v>
      </c>
      <c r="BF226" s="405">
        <f t="shared" si="123"/>
        <v>0</v>
      </c>
      <c r="BG226" s="406" t="e">
        <f t="shared" si="125"/>
        <v>#DIV/0!</v>
      </c>
    </row>
    <row r="227" spans="1:59" s="448" customFormat="1" ht="20.25" customHeight="1">
      <c r="A227" s="648">
        <v>1000</v>
      </c>
      <c r="B227" s="97" t="s">
        <v>147</v>
      </c>
      <c r="C227" s="629">
        <f>SUM(C228:C231)</f>
        <v>0</v>
      </c>
      <c r="D227" s="629">
        <f>SUM(D228:D231)</f>
        <v>0</v>
      </c>
      <c r="E227" s="629">
        <f>SUM(E228:E231)</f>
        <v>0</v>
      </c>
      <c r="F227" s="398" t="e">
        <f t="shared" si="139"/>
        <v>#DIV/0!</v>
      </c>
      <c r="G227" s="646">
        <f t="shared" si="143"/>
        <v>142</v>
      </c>
      <c r="H227" s="629">
        <f>SUM(H228:H231)</f>
        <v>142</v>
      </c>
      <c r="I227" s="629">
        <f>SUM(I228:I231)</f>
        <v>142</v>
      </c>
      <c r="J227" s="630">
        <f t="shared" si="146"/>
        <v>100</v>
      </c>
      <c r="K227" s="631">
        <f>SUM(K228:K231)</f>
        <v>0</v>
      </c>
      <c r="L227" s="631">
        <f>SUM(L228:L231)</f>
        <v>0</v>
      </c>
      <c r="M227" s="632" t="e">
        <f aca="true" t="shared" si="152" ref="M227:M241">L227/K227*100</f>
        <v>#DIV/0!</v>
      </c>
      <c r="N227" s="631">
        <f>SUM(N228:N231)</f>
        <v>0</v>
      </c>
      <c r="O227" s="631">
        <f>SUM(O228:O231)</f>
        <v>0</v>
      </c>
      <c r="P227" s="632" t="e">
        <f aca="true" t="shared" si="153" ref="P227:P239">O227/N227*100</f>
        <v>#DIV/0!</v>
      </c>
      <c r="Q227" s="631">
        <f>SUM(Q228:Q231)</f>
        <v>142</v>
      </c>
      <c r="R227" s="631">
        <f>SUM(R228:R231)</f>
        <v>142</v>
      </c>
      <c r="S227" s="632">
        <f aca="true" t="shared" si="154" ref="S227:S234">R227/Q227*100</f>
        <v>100</v>
      </c>
      <c r="T227" s="631">
        <f>SUM(T228:T231)</f>
        <v>0</v>
      </c>
      <c r="U227" s="631">
        <f>SUM(U228:U231)</f>
        <v>0</v>
      </c>
      <c r="V227" s="632" t="e">
        <f aca="true" t="shared" si="155" ref="V227:V239">U227/T227*100</f>
        <v>#DIV/0!</v>
      </c>
      <c r="W227" s="631">
        <f>SUM(W228:W231)</f>
        <v>0</v>
      </c>
      <c r="X227" s="631">
        <f>SUM(X228:X231)</f>
        <v>0</v>
      </c>
      <c r="Y227" s="632" t="e">
        <f aca="true" t="shared" si="156" ref="Y227:Y239">X227/W227*100</f>
        <v>#DIV/0!</v>
      </c>
      <c r="Z227" s="631">
        <f>SUM(Z228:Z231)</f>
        <v>0</v>
      </c>
      <c r="AA227" s="631">
        <f>SUM(AA228:AA231)</f>
        <v>0</v>
      </c>
      <c r="AB227" s="632" t="e">
        <f aca="true" t="shared" si="157" ref="AB227:AB239">AA227/Z227*100</f>
        <v>#DIV/0!</v>
      </c>
      <c r="AC227" s="631">
        <f>SUM(AC228:AC231)</f>
        <v>0</v>
      </c>
      <c r="AD227" s="631">
        <f>SUM(AD228:AD231)</f>
        <v>0</v>
      </c>
      <c r="AE227" s="632" t="e">
        <f aca="true" t="shared" si="158" ref="AE227:AE239">AD227/AC227*100</f>
        <v>#DIV/0!</v>
      </c>
      <c r="AF227" s="631">
        <f>SUM(AF228:AF231)</f>
        <v>0</v>
      </c>
      <c r="AG227" s="631">
        <f>SUM(AG228:AG231)</f>
        <v>0</v>
      </c>
      <c r="AH227" s="632" t="e">
        <f aca="true" t="shared" si="159" ref="AH227:AH239">AG227/AF227*100</f>
        <v>#DIV/0!</v>
      </c>
      <c r="AI227" s="631">
        <f>SUM(AI228:AI231)</f>
        <v>0</v>
      </c>
      <c r="AJ227" s="631">
        <f>SUM(AJ228:AJ231)</f>
        <v>0</v>
      </c>
      <c r="AK227" s="632" t="e">
        <f aca="true" t="shared" si="160" ref="AK227:AK239">AJ227/AI227*100</f>
        <v>#DIV/0!</v>
      </c>
      <c r="AL227" s="633">
        <f>SUM(AL228:AL231)</f>
        <v>0</v>
      </c>
      <c r="AM227" s="633">
        <f>SUM(AM228:AM231)</f>
        <v>0</v>
      </c>
      <c r="AN227" s="632" t="e">
        <f aca="true" t="shared" si="161" ref="AN227:AN239">AM227/AL227*100</f>
        <v>#DIV/0!</v>
      </c>
      <c r="AO227" s="631">
        <f>SUM(AO228:AO231)</f>
        <v>0</v>
      </c>
      <c r="AP227" s="631">
        <f>SUM(AP228:AP231)</f>
        <v>0</v>
      </c>
      <c r="AQ227" s="632" t="e">
        <f aca="true" t="shared" si="162" ref="AQ227:AQ240">AP227/AO227*100</f>
        <v>#DIV/0!</v>
      </c>
      <c r="AR227" s="631">
        <f>SUM(AR228:AR231)</f>
        <v>0</v>
      </c>
      <c r="AS227" s="631">
        <f>SUM(AS228:AS231)</f>
        <v>0</v>
      </c>
      <c r="AT227" s="632" t="e">
        <f aca="true" t="shared" si="163" ref="AT227:AT240">AS227/AR227*100</f>
        <v>#DIV/0!</v>
      </c>
      <c r="AU227" s="617">
        <f t="shared" si="140"/>
        <v>142</v>
      </c>
      <c r="AV227" s="617">
        <f t="shared" si="138"/>
        <v>142</v>
      </c>
      <c r="AW227" s="617">
        <f t="shared" si="138"/>
        <v>142</v>
      </c>
      <c r="AX227" s="618">
        <f t="shared" si="141"/>
        <v>100</v>
      </c>
      <c r="AY227" s="644"/>
      <c r="AZ227" s="644"/>
      <c r="BD227" s="405">
        <f t="shared" si="124"/>
        <v>142</v>
      </c>
      <c r="BE227" s="405">
        <f t="shared" si="123"/>
        <v>142</v>
      </c>
      <c r="BF227" s="405">
        <f t="shared" si="123"/>
        <v>142</v>
      </c>
      <c r="BG227" s="406">
        <f t="shared" si="125"/>
        <v>100</v>
      </c>
    </row>
    <row r="228" spans="1:59" ht="21" customHeight="1">
      <c r="A228" s="649">
        <v>1001</v>
      </c>
      <c r="B228" s="636" t="s">
        <v>313</v>
      </c>
      <c r="C228" s="637"/>
      <c r="D228" s="637">
        <f aca="true" t="shared" si="164" ref="D228:E231">C228</f>
        <v>0</v>
      </c>
      <c r="E228" s="637">
        <f t="shared" si="164"/>
        <v>0</v>
      </c>
      <c r="F228" s="409" t="e">
        <f t="shared" si="139"/>
        <v>#DIV/0!</v>
      </c>
      <c r="G228" s="638">
        <f t="shared" si="143"/>
        <v>12</v>
      </c>
      <c r="H228" s="638">
        <f t="shared" si="144"/>
        <v>12</v>
      </c>
      <c r="I228" s="638">
        <f>L228+O228+R228+U228+X228+AA228+AD228+AG228+AJ228+AM228+AP228+AS228</f>
        <v>12</v>
      </c>
      <c r="J228" s="639">
        <f t="shared" si="146"/>
        <v>100</v>
      </c>
      <c r="K228" s="640"/>
      <c r="L228" s="640"/>
      <c r="M228" s="615" t="e">
        <f t="shared" si="152"/>
        <v>#DIV/0!</v>
      </c>
      <c r="N228" s="640"/>
      <c r="O228" s="640"/>
      <c r="P228" s="615" t="e">
        <f t="shared" si="153"/>
        <v>#DIV/0!</v>
      </c>
      <c r="Q228" s="640">
        <v>12</v>
      </c>
      <c r="R228" s="640">
        <v>12</v>
      </c>
      <c r="S228" s="615">
        <f t="shared" si="154"/>
        <v>100</v>
      </c>
      <c r="T228" s="640"/>
      <c r="U228" s="640"/>
      <c r="V228" s="615" t="e">
        <f t="shared" si="155"/>
        <v>#DIV/0!</v>
      </c>
      <c r="W228" s="640"/>
      <c r="X228" s="640"/>
      <c r="Y228" s="615" t="e">
        <f t="shared" si="156"/>
        <v>#DIV/0!</v>
      </c>
      <c r="Z228" s="640"/>
      <c r="AA228" s="640"/>
      <c r="AB228" s="615" t="e">
        <f t="shared" si="157"/>
        <v>#DIV/0!</v>
      </c>
      <c r="AC228" s="640"/>
      <c r="AD228" s="640"/>
      <c r="AE228" s="615" t="e">
        <f t="shared" si="158"/>
        <v>#DIV/0!</v>
      </c>
      <c r="AF228" s="640"/>
      <c r="AG228" s="640"/>
      <c r="AH228" s="615" t="e">
        <f t="shared" si="159"/>
        <v>#DIV/0!</v>
      </c>
      <c r="AI228" s="640"/>
      <c r="AJ228" s="640"/>
      <c r="AK228" s="615" t="e">
        <f t="shared" si="160"/>
        <v>#DIV/0!</v>
      </c>
      <c r="AL228" s="641"/>
      <c r="AM228" s="641"/>
      <c r="AN228" s="615" t="e">
        <f t="shared" si="161"/>
        <v>#DIV/0!</v>
      </c>
      <c r="AO228" s="640"/>
      <c r="AP228" s="640"/>
      <c r="AQ228" s="615" t="e">
        <f t="shared" si="162"/>
        <v>#DIV/0!</v>
      </c>
      <c r="AR228" s="640"/>
      <c r="AS228" s="640"/>
      <c r="AT228" s="615" t="e">
        <f t="shared" si="163"/>
        <v>#DIV/0!</v>
      </c>
      <c r="AU228" s="617">
        <f t="shared" si="140"/>
        <v>12</v>
      </c>
      <c r="AV228" s="617">
        <f t="shared" si="138"/>
        <v>12</v>
      </c>
      <c r="AW228" s="617">
        <f t="shared" si="138"/>
        <v>12</v>
      </c>
      <c r="AX228" s="618">
        <f t="shared" si="141"/>
        <v>100</v>
      </c>
      <c r="AY228" s="643"/>
      <c r="AZ228" s="643"/>
      <c r="BD228" s="405">
        <f t="shared" si="124"/>
        <v>12</v>
      </c>
      <c r="BE228" s="405">
        <f t="shared" si="123"/>
        <v>12</v>
      </c>
      <c r="BF228" s="405">
        <f t="shared" si="123"/>
        <v>12</v>
      </c>
      <c r="BG228" s="406">
        <f t="shared" si="125"/>
        <v>100</v>
      </c>
    </row>
    <row r="229" spans="1:59" ht="21" customHeight="1">
      <c r="A229" s="649">
        <v>1003</v>
      </c>
      <c r="B229" s="636" t="s">
        <v>148</v>
      </c>
      <c r="C229" s="637"/>
      <c r="D229" s="637">
        <f t="shared" si="164"/>
        <v>0</v>
      </c>
      <c r="E229" s="637">
        <f t="shared" si="164"/>
        <v>0</v>
      </c>
      <c r="F229" s="409" t="e">
        <f>E229/D229*100</f>
        <v>#DIV/0!</v>
      </c>
      <c r="G229" s="638">
        <f t="shared" si="143"/>
        <v>0</v>
      </c>
      <c r="H229" s="638">
        <f t="shared" si="144"/>
        <v>0</v>
      </c>
      <c r="I229" s="638">
        <f>L229+O229+R229+U229+X229+AA229+AD229+AG229+AJ229+AM229+AP229+AS229</f>
        <v>0</v>
      </c>
      <c r="J229" s="639" t="e">
        <f t="shared" si="146"/>
        <v>#DIV/0!</v>
      </c>
      <c r="K229" s="640"/>
      <c r="L229" s="640"/>
      <c r="M229" s="615" t="e">
        <f>L229/K229*100</f>
        <v>#DIV/0!</v>
      </c>
      <c r="N229" s="640"/>
      <c r="O229" s="640"/>
      <c r="P229" s="615" t="e">
        <f>O229/N229*100</f>
        <v>#DIV/0!</v>
      </c>
      <c r="Q229" s="640"/>
      <c r="R229" s="640"/>
      <c r="S229" s="615"/>
      <c r="T229" s="640"/>
      <c r="U229" s="640"/>
      <c r="V229" s="615" t="e">
        <f>U229/T229*100</f>
        <v>#DIV/0!</v>
      </c>
      <c r="W229" s="640"/>
      <c r="X229" s="640"/>
      <c r="Y229" s="615" t="e">
        <f>X229/W229*100</f>
        <v>#DIV/0!</v>
      </c>
      <c r="Z229" s="640"/>
      <c r="AA229" s="640"/>
      <c r="AB229" s="615" t="e">
        <f>AA229/Z229*100</f>
        <v>#DIV/0!</v>
      </c>
      <c r="AC229" s="640"/>
      <c r="AD229" s="640"/>
      <c r="AE229" s="615" t="e">
        <f>AD229/AC229*100</f>
        <v>#DIV/0!</v>
      </c>
      <c r="AF229" s="640"/>
      <c r="AG229" s="640"/>
      <c r="AH229" s="615" t="e">
        <f>AG229/AF229*100</f>
        <v>#DIV/0!</v>
      </c>
      <c r="AI229" s="640"/>
      <c r="AJ229" s="640"/>
      <c r="AK229" s="615" t="e">
        <f>AJ229/AI229*100</f>
        <v>#DIV/0!</v>
      </c>
      <c r="AL229" s="641"/>
      <c r="AM229" s="641"/>
      <c r="AN229" s="615" t="e">
        <f>AM229/AL229*100</f>
        <v>#DIV/0!</v>
      </c>
      <c r="AO229" s="640"/>
      <c r="AP229" s="640"/>
      <c r="AQ229" s="615" t="e">
        <f>AP229/AO229*100</f>
        <v>#DIV/0!</v>
      </c>
      <c r="AR229" s="640"/>
      <c r="AS229" s="640"/>
      <c r="AT229" s="615" t="e">
        <f>AS229/AR229*100</f>
        <v>#DIV/0!</v>
      </c>
      <c r="AU229" s="617">
        <f t="shared" si="140"/>
        <v>0</v>
      </c>
      <c r="AV229" s="617">
        <f t="shared" si="138"/>
        <v>0</v>
      </c>
      <c r="AW229" s="617">
        <f t="shared" si="138"/>
        <v>0</v>
      </c>
      <c r="AX229" s="618" t="e">
        <f>AW229/AV229*100</f>
        <v>#DIV/0!</v>
      </c>
      <c r="AY229" s="643"/>
      <c r="AZ229" s="643"/>
      <c r="BD229" s="405">
        <f>BE229</f>
        <v>0</v>
      </c>
      <c r="BE229" s="405">
        <f>AR229+AO229+AL229+AI229+AF229+AC229+Z229+W229+T229+Q229+N229+K229</f>
        <v>0</v>
      </c>
      <c r="BF229" s="405">
        <f>AS229+AP229+AM229+AJ229+AG229+AD229+AA229+X229+U229+R229+O229+L229</f>
        <v>0</v>
      </c>
      <c r="BG229" s="406" t="e">
        <f>BF229/BE229*100</f>
        <v>#DIV/0!</v>
      </c>
    </row>
    <row r="230" spans="1:59" ht="20.25" customHeight="1">
      <c r="A230" s="649">
        <v>1004</v>
      </c>
      <c r="B230" s="636" t="s">
        <v>83</v>
      </c>
      <c r="C230" s="637"/>
      <c r="D230" s="637">
        <f t="shared" si="164"/>
        <v>0</v>
      </c>
      <c r="E230" s="637">
        <f t="shared" si="164"/>
        <v>0</v>
      </c>
      <c r="F230" s="409" t="e">
        <f t="shared" si="139"/>
        <v>#DIV/0!</v>
      </c>
      <c r="G230" s="638">
        <f t="shared" si="143"/>
        <v>0</v>
      </c>
      <c r="H230" s="638">
        <f t="shared" si="144"/>
        <v>0</v>
      </c>
      <c r="I230" s="638">
        <f>L230+O230+R230+U230+X230+AA230+AD230+AG230+AJ230+AM230+AP230+AS230</f>
        <v>0</v>
      </c>
      <c r="J230" s="639" t="e">
        <f t="shared" si="146"/>
        <v>#DIV/0!</v>
      </c>
      <c r="K230" s="640"/>
      <c r="L230" s="640"/>
      <c r="M230" s="615" t="e">
        <f t="shared" si="152"/>
        <v>#DIV/0!</v>
      </c>
      <c r="N230" s="640"/>
      <c r="O230" s="640"/>
      <c r="P230" s="615" t="e">
        <f t="shared" si="153"/>
        <v>#DIV/0!</v>
      </c>
      <c r="Q230" s="640"/>
      <c r="R230" s="640"/>
      <c r="S230" s="615"/>
      <c r="T230" s="640"/>
      <c r="U230" s="640"/>
      <c r="V230" s="615" t="e">
        <f t="shared" si="155"/>
        <v>#DIV/0!</v>
      </c>
      <c r="W230" s="640"/>
      <c r="X230" s="640"/>
      <c r="Y230" s="615" t="e">
        <f t="shared" si="156"/>
        <v>#DIV/0!</v>
      </c>
      <c r="Z230" s="640"/>
      <c r="AA230" s="640"/>
      <c r="AB230" s="615" t="e">
        <f t="shared" si="157"/>
        <v>#DIV/0!</v>
      </c>
      <c r="AC230" s="640"/>
      <c r="AD230" s="640"/>
      <c r="AE230" s="615" t="e">
        <f t="shared" si="158"/>
        <v>#DIV/0!</v>
      </c>
      <c r="AF230" s="640"/>
      <c r="AG230" s="640"/>
      <c r="AH230" s="615" t="e">
        <f t="shared" si="159"/>
        <v>#DIV/0!</v>
      </c>
      <c r="AI230" s="640"/>
      <c r="AJ230" s="640"/>
      <c r="AK230" s="615" t="e">
        <f t="shared" si="160"/>
        <v>#DIV/0!</v>
      </c>
      <c r="AL230" s="641"/>
      <c r="AM230" s="641"/>
      <c r="AN230" s="615" t="e">
        <f t="shared" si="161"/>
        <v>#DIV/0!</v>
      </c>
      <c r="AO230" s="640"/>
      <c r="AP230" s="640"/>
      <c r="AQ230" s="615" t="e">
        <f t="shared" si="162"/>
        <v>#DIV/0!</v>
      </c>
      <c r="AR230" s="640"/>
      <c r="AS230" s="640"/>
      <c r="AT230" s="615" t="e">
        <f t="shared" si="163"/>
        <v>#DIV/0!</v>
      </c>
      <c r="AU230" s="617">
        <f t="shared" si="140"/>
        <v>0</v>
      </c>
      <c r="AV230" s="617">
        <f t="shared" si="138"/>
        <v>0</v>
      </c>
      <c r="AW230" s="617">
        <f t="shared" si="138"/>
        <v>0</v>
      </c>
      <c r="AX230" s="618" t="e">
        <f t="shared" si="141"/>
        <v>#DIV/0!</v>
      </c>
      <c r="AY230" s="643"/>
      <c r="AZ230" s="643"/>
      <c r="BD230" s="405">
        <f t="shared" si="124"/>
        <v>0</v>
      </c>
      <c r="BE230" s="405">
        <f t="shared" si="123"/>
        <v>0</v>
      </c>
      <c r="BF230" s="405">
        <f t="shared" si="123"/>
        <v>0</v>
      </c>
      <c r="BG230" s="406" t="e">
        <f t="shared" si="125"/>
        <v>#DIV/0!</v>
      </c>
    </row>
    <row r="231" spans="1:59" ht="33" customHeight="1">
      <c r="A231" s="649">
        <v>1006</v>
      </c>
      <c r="B231" s="636" t="s">
        <v>178</v>
      </c>
      <c r="C231" s="637"/>
      <c r="D231" s="637">
        <f t="shared" si="164"/>
        <v>0</v>
      </c>
      <c r="E231" s="637">
        <f t="shared" si="164"/>
        <v>0</v>
      </c>
      <c r="F231" s="409" t="e">
        <f t="shared" si="139"/>
        <v>#DIV/0!</v>
      </c>
      <c r="G231" s="638">
        <f t="shared" si="143"/>
        <v>130</v>
      </c>
      <c r="H231" s="638">
        <f t="shared" si="144"/>
        <v>130</v>
      </c>
      <c r="I231" s="638">
        <f>L231+O231+R231+U231+X231+AA231+AD231+AG231+AJ231+AM231+AP231+AS231</f>
        <v>130</v>
      </c>
      <c r="J231" s="639">
        <f t="shared" si="146"/>
        <v>100</v>
      </c>
      <c r="K231" s="640"/>
      <c r="L231" s="640"/>
      <c r="M231" s="615" t="e">
        <f t="shared" si="152"/>
        <v>#DIV/0!</v>
      </c>
      <c r="N231" s="640"/>
      <c r="O231" s="640"/>
      <c r="P231" s="615" t="e">
        <f t="shared" si="153"/>
        <v>#DIV/0!</v>
      </c>
      <c r="Q231" s="640">
        <v>130</v>
      </c>
      <c r="R231" s="640">
        <v>130</v>
      </c>
      <c r="S231" s="615">
        <f t="shared" si="154"/>
        <v>100</v>
      </c>
      <c r="T231" s="640"/>
      <c r="U231" s="640"/>
      <c r="V231" s="615" t="e">
        <f t="shared" si="155"/>
        <v>#DIV/0!</v>
      </c>
      <c r="W231" s="640"/>
      <c r="X231" s="640"/>
      <c r="Y231" s="615" t="e">
        <f t="shared" si="156"/>
        <v>#DIV/0!</v>
      </c>
      <c r="Z231" s="640"/>
      <c r="AA231" s="640"/>
      <c r="AB231" s="615" t="e">
        <f t="shared" si="157"/>
        <v>#DIV/0!</v>
      </c>
      <c r="AC231" s="640"/>
      <c r="AD231" s="640"/>
      <c r="AE231" s="615" t="e">
        <f t="shared" si="158"/>
        <v>#DIV/0!</v>
      </c>
      <c r="AF231" s="640"/>
      <c r="AG231" s="640"/>
      <c r="AH231" s="615" t="e">
        <f t="shared" si="159"/>
        <v>#DIV/0!</v>
      </c>
      <c r="AI231" s="640"/>
      <c r="AJ231" s="640"/>
      <c r="AK231" s="615" t="e">
        <f t="shared" si="160"/>
        <v>#DIV/0!</v>
      </c>
      <c r="AL231" s="641"/>
      <c r="AM231" s="641"/>
      <c r="AN231" s="615" t="e">
        <f t="shared" si="161"/>
        <v>#DIV/0!</v>
      </c>
      <c r="AO231" s="640"/>
      <c r="AP231" s="640"/>
      <c r="AQ231" s="615" t="e">
        <f t="shared" si="162"/>
        <v>#DIV/0!</v>
      </c>
      <c r="AR231" s="640"/>
      <c r="AS231" s="640"/>
      <c r="AT231" s="615" t="e">
        <f t="shared" si="163"/>
        <v>#DIV/0!</v>
      </c>
      <c r="AU231" s="617">
        <f t="shared" si="140"/>
        <v>130</v>
      </c>
      <c r="AV231" s="617">
        <f t="shared" si="138"/>
        <v>130</v>
      </c>
      <c r="AW231" s="617">
        <f t="shared" si="138"/>
        <v>130</v>
      </c>
      <c r="AX231" s="618">
        <f t="shared" si="141"/>
        <v>100</v>
      </c>
      <c r="AY231" s="643"/>
      <c r="AZ231" s="643"/>
      <c r="BD231" s="405">
        <f t="shared" si="124"/>
        <v>130</v>
      </c>
      <c r="BE231" s="405">
        <f t="shared" si="123"/>
        <v>130</v>
      </c>
      <c r="BF231" s="405">
        <f t="shared" si="123"/>
        <v>130</v>
      </c>
      <c r="BG231" s="406">
        <f t="shared" si="125"/>
        <v>100</v>
      </c>
    </row>
    <row r="232" spans="1:59" s="448" customFormat="1" ht="21" customHeight="1">
      <c r="A232" s="572">
        <v>1100</v>
      </c>
      <c r="B232" s="650" t="s">
        <v>82</v>
      </c>
      <c r="C232" s="651">
        <f>SUM(C233:C235)</f>
        <v>0</v>
      </c>
      <c r="D232" s="651">
        <f>SUM(D233:D235)</f>
        <v>0</v>
      </c>
      <c r="E232" s="651">
        <f>SUM(E233:E235)</f>
        <v>0</v>
      </c>
      <c r="F232" s="398" t="e">
        <f t="shared" si="139"/>
        <v>#DIV/0!</v>
      </c>
      <c r="G232" s="646">
        <f t="shared" si="143"/>
        <v>10448.8</v>
      </c>
      <c r="H232" s="651">
        <f>SUM(H233:H235)</f>
        <v>10448.8</v>
      </c>
      <c r="I232" s="651">
        <f>SUM(I233:I235)</f>
        <v>10448.8</v>
      </c>
      <c r="J232" s="630">
        <f t="shared" si="146"/>
        <v>100</v>
      </c>
      <c r="K232" s="530">
        <f>SUM(K233:K235)</f>
        <v>0</v>
      </c>
      <c r="L232" s="530">
        <f>SUM(L233:L235)</f>
        <v>0</v>
      </c>
      <c r="M232" s="632" t="e">
        <f t="shared" si="152"/>
        <v>#DIV/0!</v>
      </c>
      <c r="N232" s="530">
        <f>SUM(N233:N235)</f>
        <v>0</v>
      </c>
      <c r="O232" s="530">
        <f>SUM(O233:O235)</f>
        <v>0</v>
      </c>
      <c r="P232" s="632" t="e">
        <f t="shared" si="153"/>
        <v>#DIV/0!</v>
      </c>
      <c r="Q232" s="530">
        <f>SUM(Q233:Q235)</f>
        <v>10448.8</v>
      </c>
      <c r="R232" s="530">
        <f>SUM(R233:R235)</f>
        <v>10448.8</v>
      </c>
      <c r="S232" s="632">
        <f t="shared" si="154"/>
        <v>100</v>
      </c>
      <c r="T232" s="530">
        <f>SUM(T233:T235)</f>
        <v>0</v>
      </c>
      <c r="U232" s="530">
        <f>SUM(U233:U235)</f>
        <v>0</v>
      </c>
      <c r="V232" s="632" t="e">
        <f t="shared" si="155"/>
        <v>#DIV/0!</v>
      </c>
      <c r="W232" s="530">
        <f>SUM(W233:W235)</f>
        <v>0</v>
      </c>
      <c r="X232" s="530">
        <f>SUM(X233:X235)</f>
        <v>0</v>
      </c>
      <c r="Y232" s="632" t="e">
        <f t="shared" si="156"/>
        <v>#DIV/0!</v>
      </c>
      <c r="Z232" s="530">
        <f>SUM(Z233:Z235)</f>
        <v>0</v>
      </c>
      <c r="AA232" s="530">
        <f>SUM(AA233:AA235)</f>
        <v>0</v>
      </c>
      <c r="AB232" s="632" t="e">
        <f t="shared" si="157"/>
        <v>#DIV/0!</v>
      </c>
      <c r="AC232" s="530">
        <f>SUM(AC233:AC235)</f>
        <v>0</v>
      </c>
      <c r="AD232" s="530">
        <f>SUM(AD233:AD235)</f>
        <v>0</v>
      </c>
      <c r="AE232" s="632" t="e">
        <f t="shared" si="158"/>
        <v>#DIV/0!</v>
      </c>
      <c r="AF232" s="530">
        <f>SUM(AF233:AF235)</f>
        <v>0</v>
      </c>
      <c r="AG232" s="530">
        <f>SUM(AG233:AG235)</f>
        <v>0</v>
      </c>
      <c r="AH232" s="632" t="e">
        <f t="shared" si="159"/>
        <v>#DIV/0!</v>
      </c>
      <c r="AI232" s="530">
        <f>SUM(AI233:AI235)</f>
        <v>0</v>
      </c>
      <c r="AJ232" s="530">
        <f>SUM(AJ233:AJ235)</f>
        <v>0</v>
      </c>
      <c r="AK232" s="632" t="e">
        <f t="shared" si="160"/>
        <v>#DIV/0!</v>
      </c>
      <c r="AL232" s="556">
        <f>SUM(AL233:AL235)</f>
        <v>0</v>
      </c>
      <c r="AM232" s="556">
        <f>SUM(AM233:AM235)</f>
        <v>0</v>
      </c>
      <c r="AN232" s="632" t="e">
        <f t="shared" si="161"/>
        <v>#DIV/0!</v>
      </c>
      <c r="AO232" s="530">
        <f>SUM(AO233:AO235)</f>
        <v>0</v>
      </c>
      <c r="AP232" s="530">
        <f>SUM(AP233:AP235)</f>
        <v>0</v>
      </c>
      <c r="AQ232" s="632" t="e">
        <f t="shared" si="162"/>
        <v>#DIV/0!</v>
      </c>
      <c r="AR232" s="530">
        <f>SUM(AR233:AR235)</f>
        <v>0</v>
      </c>
      <c r="AS232" s="530">
        <f>SUM(AS233:AS235)</f>
        <v>0</v>
      </c>
      <c r="AT232" s="632" t="e">
        <f t="shared" si="163"/>
        <v>#DIV/0!</v>
      </c>
      <c r="AU232" s="617">
        <f t="shared" si="140"/>
        <v>10448.8</v>
      </c>
      <c r="AV232" s="617">
        <f t="shared" si="138"/>
        <v>10448.8</v>
      </c>
      <c r="AW232" s="617">
        <f t="shared" si="138"/>
        <v>10448.8</v>
      </c>
      <c r="AX232" s="618">
        <f t="shared" si="141"/>
        <v>100</v>
      </c>
      <c r="AY232" s="644"/>
      <c r="AZ232" s="644"/>
      <c r="BD232" s="405">
        <f t="shared" si="124"/>
        <v>10448.8</v>
      </c>
      <c r="BE232" s="405">
        <f t="shared" si="123"/>
        <v>10448.8</v>
      </c>
      <c r="BF232" s="405">
        <f t="shared" si="123"/>
        <v>10448.8</v>
      </c>
      <c r="BG232" s="406">
        <f t="shared" si="125"/>
        <v>100</v>
      </c>
    </row>
    <row r="233" spans="1:59" ht="20.25" customHeight="1">
      <c r="A233" s="652">
        <v>1101</v>
      </c>
      <c r="B233" s="636" t="s">
        <v>43</v>
      </c>
      <c r="C233" s="637"/>
      <c r="D233" s="637">
        <f aca="true" t="shared" si="165" ref="D233:E235">C233</f>
        <v>0</v>
      </c>
      <c r="E233" s="637">
        <f t="shared" si="165"/>
        <v>0</v>
      </c>
      <c r="F233" s="409" t="e">
        <f t="shared" si="139"/>
        <v>#DIV/0!</v>
      </c>
      <c r="G233" s="638">
        <f t="shared" si="143"/>
        <v>4602</v>
      </c>
      <c r="H233" s="638">
        <f t="shared" si="144"/>
        <v>4602</v>
      </c>
      <c r="I233" s="638">
        <f>L233+O233+R233+U233+X233+AA233+AD233+AG233+AJ233+AM233+AP233+AS233</f>
        <v>4602</v>
      </c>
      <c r="J233" s="639">
        <f t="shared" si="146"/>
        <v>100</v>
      </c>
      <c r="K233" s="640"/>
      <c r="L233" s="640"/>
      <c r="M233" s="615" t="e">
        <f t="shared" si="152"/>
        <v>#DIV/0!</v>
      </c>
      <c r="N233" s="640"/>
      <c r="O233" s="640"/>
      <c r="P233" s="615" t="e">
        <f t="shared" si="153"/>
        <v>#DIV/0!</v>
      </c>
      <c r="Q233" s="640">
        <v>4602</v>
      </c>
      <c r="R233" s="640">
        <v>4602</v>
      </c>
      <c r="S233" s="615">
        <f t="shared" si="154"/>
        <v>100</v>
      </c>
      <c r="T233" s="640"/>
      <c r="U233" s="640"/>
      <c r="V233" s="615" t="e">
        <f t="shared" si="155"/>
        <v>#DIV/0!</v>
      </c>
      <c r="W233" s="640"/>
      <c r="X233" s="640"/>
      <c r="Y233" s="615" t="e">
        <f t="shared" si="156"/>
        <v>#DIV/0!</v>
      </c>
      <c r="Z233" s="640"/>
      <c r="AA233" s="640"/>
      <c r="AB233" s="615" t="e">
        <f t="shared" si="157"/>
        <v>#DIV/0!</v>
      </c>
      <c r="AC233" s="640"/>
      <c r="AD233" s="640"/>
      <c r="AE233" s="615" t="e">
        <f t="shared" si="158"/>
        <v>#DIV/0!</v>
      </c>
      <c r="AF233" s="640"/>
      <c r="AG233" s="640"/>
      <c r="AH233" s="615" t="e">
        <f t="shared" si="159"/>
        <v>#DIV/0!</v>
      </c>
      <c r="AI233" s="640"/>
      <c r="AJ233" s="640"/>
      <c r="AK233" s="615" t="e">
        <f t="shared" si="160"/>
        <v>#DIV/0!</v>
      </c>
      <c r="AL233" s="641"/>
      <c r="AM233" s="641"/>
      <c r="AN233" s="615" t="e">
        <f t="shared" si="161"/>
        <v>#DIV/0!</v>
      </c>
      <c r="AO233" s="640"/>
      <c r="AP233" s="640"/>
      <c r="AQ233" s="615" t="e">
        <f t="shared" si="162"/>
        <v>#DIV/0!</v>
      </c>
      <c r="AR233" s="640"/>
      <c r="AS233" s="640"/>
      <c r="AT233" s="615" t="e">
        <f t="shared" si="163"/>
        <v>#DIV/0!</v>
      </c>
      <c r="AU233" s="617">
        <f t="shared" si="140"/>
        <v>4602</v>
      </c>
      <c r="AV233" s="617">
        <f t="shared" si="138"/>
        <v>4602</v>
      </c>
      <c r="AW233" s="617">
        <f t="shared" si="138"/>
        <v>4602</v>
      </c>
      <c r="AX233" s="618">
        <f t="shared" si="141"/>
        <v>100</v>
      </c>
      <c r="AY233" s="643"/>
      <c r="AZ233" s="643"/>
      <c r="BD233" s="405">
        <f t="shared" si="124"/>
        <v>4602</v>
      </c>
      <c r="BE233" s="405">
        <f t="shared" si="123"/>
        <v>4602</v>
      </c>
      <c r="BF233" s="405">
        <f t="shared" si="123"/>
        <v>4602</v>
      </c>
      <c r="BG233" s="406">
        <f t="shared" si="125"/>
        <v>100</v>
      </c>
    </row>
    <row r="234" spans="1:59" ht="21" customHeight="1">
      <c r="A234" s="652">
        <v>1102</v>
      </c>
      <c r="B234" s="636" t="s">
        <v>44</v>
      </c>
      <c r="C234" s="637"/>
      <c r="D234" s="637">
        <f t="shared" si="165"/>
        <v>0</v>
      </c>
      <c r="E234" s="637">
        <f t="shared" si="165"/>
        <v>0</v>
      </c>
      <c r="F234" s="409" t="e">
        <f t="shared" si="139"/>
        <v>#DIV/0!</v>
      </c>
      <c r="G234" s="638">
        <f t="shared" si="143"/>
        <v>5846.8</v>
      </c>
      <c r="H234" s="638">
        <f t="shared" si="144"/>
        <v>5846.8</v>
      </c>
      <c r="I234" s="638">
        <f>L234+O234+R234+U234+X234+AA234+AD234+AG234+AJ234+AM234+AP234+AS234</f>
        <v>5846.8</v>
      </c>
      <c r="J234" s="639">
        <f t="shared" si="146"/>
        <v>100</v>
      </c>
      <c r="K234" s="640"/>
      <c r="L234" s="640"/>
      <c r="M234" s="615" t="e">
        <f t="shared" si="152"/>
        <v>#DIV/0!</v>
      </c>
      <c r="N234" s="640"/>
      <c r="O234" s="640"/>
      <c r="P234" s="615" t="e">
        <f t="shared" si="153"/>
        <v>#DIV/0!</v>
      </c>
      <c r="Q234" s="640">
        <v>5846.8</v>
      </c>
      <c r="R234" s="640">
        <v>5846.8</v>
      </c>
      <c r="S234" s="615">
        <f t="shared" si="154"/>
        <v>100</v>
      </c>
      <c r="T234" s="640"/>
      <c r="U234" s="640"/>
      <c r="V234" s="615" t="e">
        <f t="shared" si="155"/>
        <v>#DIV/0!</v>
      </c>
      <c r="W234" s="640"/>
      <c r="X234" s="640"/>
      <c r="Y234" s="615" t="e">
        <f t="shared" si="156"/>
        <v>#DIV/0!</v>
      </c>
      <c r="Z234" s="640"/>
      <c r="AA234" s="640"/>
      <c r="AB234" s="615" t="e">
        <f t="shared" si="157"/>
        <v>#DIV/0!</v>
      </c>
      <c r="AC234" s="640"/>
      <c r="AD234" s="640"/>
      <c r="AE234" s="615" t="e">
        <f t="shared" si="158"/>
        <v>#DIV/0!</v>
      </c>
      <c r="AF234" s="640"/>
      <c r="AG234" s="640"/>
      <c r="AH234" s="615" t="e">
        <f t="shared" si="159"/>
        <v>#DIV/0!</v>
      </c>
      <c r="AI234" s="640"/>
      <c r="AJ234" s="640"/>
      <c r="AK234" s="615" t="e">
        <f t="shared" si="160"/>
        <v>#DIV/0!</v>
      </c>
      <c r="AL234" s="641"/>
      <c r="AM234" s="641"/>
      <c r="AN234" s="615" t="e">
        <f t="shared" si="161"/>
        <v>#DIV/0!</v>
      </c>
      <c r="AO234" s="640"/>
      <c r="AP234" s="640"/>
      <c r="AQ234" s="615" t="e">
        <f t="shared" si="162"/>
        <v>#DIV/0!</v>
      </c>
      <c r="AR234" s="640"/>
      <c r="AS234" s="640"/>
      <c r="AT234" s="615" t="e">
        <f t="shared" si="163"/>
        <v>#DIV/0!</v>
      </c>
      <c r="AU234" s="617">
        <f t="shared" si="140"/>
        <v>5846.8</v>
      </c>
      <c r="AV234" s="617">
        <f t="shared" si="138"/>
        <v>5846.8</v>
      </c>
      <c r="AW234" s="617">
        <f t="shared" si="138"/>
        <v>5846.8</v>
      </c>
      <c r="AX234" s="618">
        <f t="shared" si="141"/>
        <v>100</v>
      </c>
      <c r="AY234" s="643"/>
      <c r="AZ234" s="643"/>
      <c r="BD234" s="405">
        <f t="shared" si="124"/>
        <v>5846.8</v>
      </c>
      <c r="BE234" s="405">
        <f t="shared" si="123"/>
        <v>5846.8</v>
      </c>
      <c r="BF234" s="405">
        <f t="shared" si="123"/>
        <v>5846.8</v>
      </c>
      <c r="BG234" s="406">
        <f t="shared" si="125"/>
        <v>100</v>
      </c>
    </row>
    <row r="235" spans="1:59" ht="46.5" customHeight="1">
      <c r="A235" s="652">
        <v>1105</v>
      </c>
      <c r="B235" s="636" t="s">
        <v>52</v>
      </c>
      <c r="C235" s="637"/>
      <c r="D235" s="637">
        <f t="shared" si="165"/>
        <v>0</v>
      </c>
      <c r="E235" s="637">
        <f t="shared" si="165"/>
        <v>0</v>
      </c>
      <c r="F235" s="409" t="e">
        <f t="shared" si="139"/>
        <v>#DIV/0!</v>
      </c>
      <c r="G235" s="638">
        <f t="shared" si="143"/>
        <v>0</v>
      </c>
      <c r="H235" s="638">
        <f t="shared" si="144"/>
        <v>0</v>
      </c>
      <c r="I235" s="638">
        <f>L235+O235+R235+U235+X235+AA235+AD235+AG235+AJ235+AM235+AP235+AS235</f>
        <v>0</v>
      </c>
      <c r="J235" s="639" t="e">
        <f t="shared" si="146"/>
        <v>#DIV/0!</v>
      </c>
      <c r="K235" s="640"/>
      <c r="L235" s="640"/>
      <c r="M235" s="615" t="e">
        <f t="shared" si="152"/>
        <v>#DIV/0!</v>
      </c>
      <c r="N235" s="640"/>
      <c r="O235" s="640"/>
      <c r="P235" s="615" t="e">
        <f t="shared" si="153"/>
        <v>#DIV/0!</v>
      </c>
      <c r="Q235" s="640"/>
      <c r="R235" s="640"/>
      <c r="S235" s="615"/>
      <c r="T235" s="640"/>
      <c r="U235" s="640"/>
      <c r="V235" s="615" t="e">
        <f t="shared" si="155"/>
        <v>#DIV/0!</v>
      </c>
      <c r="W235" s="640"/>
      <c r="X235" s="640"/>
      <c r="Y235" s="615" t="e">
        <f t="shared" si="156"/>
        <v>#DIV/0!</v>
      </c>
      <c r="Z235" s="640"/>
      <c r="AA235" s="640"/>
      <c r="AB235" s="615" t="e">
        <f t="shared" si="157"/>
        <v>#DIV/0!</v>
      </c>
      <c r="AC235" s="640"/>
      <c r="AD235" s="640"/>
      <c r="AE235" s="615" t="e">
        <f t="shared" si="158"/>
        <v>#DIV/0!</v>
      </c>
      <c r="AF235" s="640"/>
      <c r="AG235" s="640"/>
      <c r="AH235" s="615" t="e">
        <f t="shared" si="159"/>
        <v>#DIV/0!</v>
      </c>
      <c r="AI235" s="640"/>
      <c r="AJ235" s="640"/>
      <c r="AK235" s="615" t="e">
        <f t="shared" si="160"/>
        <v>#DIV/0!</v>
      </c>
      <c r="AL235" s="641"/>
      <c r="AM235" s="641"/>
      <c r="AN235" s="615" t="e">
        <f t="shared" si="161"/>
        <v>#DIV/0!</v>
      </c>
      <c r="AO235" s="640"/>
      <c r="AP235" s="640"/>
      <c r="AQ235" s="615" t="e">
        <f t="shared" si="162"/>
        <v>#DIV/0!</v>
      </c>
      <c r="AR235" s="640"/>
      <c r="AS235" s="640"/>
      <c r="AT235" s="615" t="e">
        <f t="shared" si="163"/>
        <v>#DIV/0!</v>
      </c>
      <c r="AU235" s="617">
        <f t="shared" si="140"/>
        <v>0</v>
      </c>
      <c r="AV235" s="617">
        <f t="shared" si="138"/>
        <v>0</v>
      </c>
      <c r="AW235" s="617">
        <f t="shared" si="138"/>
        <v>0</v>
      </c>
      <c r="AX235" s="618" t="e">
        <f t="shared" si="141"/>
        <v>#DIV/0!</v>
      </c>
      <c r="AY235" s="643"/>
      <c r="AZ235" s="643"/>
      <c r="BD235" s="405">
        <f t="shared" si="124"/>
        <v>0</v>
      </c>
      <c r="BE235" s="405">
        <f t="shared" si="123"/>
        <v>0</v>
      </c>
      <c r="BF235" s="405">
        <f t="shared" si="123"/>
        <v>0</v>
      </c>
      <c r="BG235" s="406" t="e">
        <f t="shared" si="125"/>
        <v>#DIV/0!</v>
      </c>
    </row>
    <row r="236" spans="1:59" s="448" customFormat="1" ht="39.75" customHeight="1">
      <c r="A236" s="572">
        <v>1300</v>
      </c>
      <c r="B236" s="97" t="s">
        <v>47</v>
      </c>
      <c r="C236" s="629">
        <f>C237</f>
        <v>0</v>
      </c>
      <c r="D236" s="629">
        <f>D237</f>
        <v>0</v>
      </c>
      <c r="E236" s="629">
        <f>E237</f>
        <v>0</v>
      </c>
      <c r="F236" s="398" t="e">
        <f t="shared" si="139"/>
        <v>#DIV/0!</v>
      </c>
      <c r="G236" s="646">
        <f t="shared" si="143"/>
        <v>0</v>
      </c>
      <c r="H236" s="629">
        <f>H237</f>
        <v>0</v>
      </c>
      <c r="I236" s="629">
        <f>I237</f>
        <v>0</v>
      </c>
      <c r="J236" s="630" t="e">
        <f t="shared" si="146"/>
        <v>#DIV/0!</v>
      </c>
      <c r="K236" s="631">
        <f>K237</f>
        <v>0</v>
      </c>
      <c r="L236" s="631">
        <f>L237</f>
        <v>0</v>
      </c>
      <c r="M236" s="632" t="e">
        <f t="shared" si="152"/>
        <v>#DIV/0!</v>
      </c>
      <c r="N236" s="631">
        <f>N237</f>
        <v>0</v>
      </c>
      <c r="O236" s="631">
        <f>O237</f>
        <v>0</v>
      </c>
      <c r="P236" s="632" t="e">
        <f t="shared" si="153"/>
        <v>#DIV/0!</v>
      </c>
      <c r="Q236" s="631">
        <f>Q237</f>
        <v>0</v>
      </c>
      <c r="R236" s="631">
        <f>R237</f>
        <v>0</v>
      </c>
      <c r="S236" s="632"/>
      <c r="T236" s="631">
        <f>T237</f>
        <v>0</v>
      </c>
      <c r="U236" s="631">
        <f>U237</f>
        <v>0</v>
      </c>
      <c r="V236" s="632" t="e">
        <f t="shared" si="155"/>
        <v>#DIV/0!</v>
      </c>
      <c r="W236" s="631">
        <f>W237</f>
        <v>0</v>
      </c>
      <c r="X236" s="631">
        <f>X237</f>
        <v>0</v>
      </c>
      <c r="Y236" s="632" t="e">
        <f t="shared" si="156"/>
        <v>#DIV/0!</v>
      </c>
      <c r="Z236" s="631">
        <f>Z237</f>
        <v>0</v>
      </c>
      <c r="AA236" s="631">
        <f>AA237</f>
        <v>0</v>
      </c>
      <c r="AB236" s="632" t="e">
        <f t="shared" si="157"/>
        <v>#DIV/0!</v>
      </c>
      <c r="AC236" s="631">
        <f>AC237</f>
        <v>0</v>
      </c>
      <c r="AD236" s="631">
        <f>AD237</f>
        <v>0</v>
      </c>
      <c r="AE236" s="632" t="e">
        <f t="shared" si="158"/>
        <v>#DIV/0!</v>
      </c>
      <c r="AF236" s="631">
        <f>AF237</f>
        <v>0</v>
      </c>
      <c r="AG236" s="631">
        <f>AG237</f>
        <v>0</v>
      </c>
      <c r="AH236" s="632" t="e">
        <f t="shared" si="159"/>
        <v>#DIV/0!</v>
      </c>
      <c r="AI236" s="631">
        <f>AI237</f>
        <v>0</v>
      </c>
      <c r="AJ236" s="631">
        <f>AJ237</f>
        <v>0</v>
      </c>
      <c r="AK236" s="632" t="e">
        <f t="shared" si="160"/>
        <v>#DIV/0!</v>
      </c>
      <c r="AL236" s="633">
        <f>AL237</f>
        <v>0</v>
      </c>
      <c r="AM236" s="633">
        <f>AM237</f>
        <v>0</v>
      </c>
      <c r="AN236" s="632" t="e">
        <f t="shared" si="161"/>
        <v>#DIV/0!</v>
      </c>
      <c r="AO236" s="631">
        <f>AO237</f>
        <v>0</v>
      </c>
      <c r="AP236" s="631">
        <f>AP237</f>
        <v>0</v>
      </c>
      <c r="AQ236" s="632" t="e">
        <f t="shared" si="162"/>
        <v>#DIV/0!</v>
      </c>
      <c r="AR236" s="631">
        <f>AR237</f>
        <v>0</v>
      </c>
      <c r="AS236" s="631">
        <f>AS237</f>
        <v>0</v>
      </c>
      <c r="AT236" s="632" t="e">
        <f t="shared" si="163"/>
        <v>#DIV/0!</v>
      </c>
      <c r="AU236" s="617">
        <f t="shared" si="140"/>
        <v>0</v>
      </c>
      <c r="AV236" s="617">
        <f t="shared" si="138"/>
        <v>0</v>
      </c>
      <c r="AW236" s="617">
        <f t="shared" si="138"/>
        <v>0</v>
      </c>
      <c r="AX236" s="618" t="e">
        <f t="shared" si="141"/>
        <v>#DIV/0!</v>
      </c>
      <c r="AY236" s="644"/>
      <c r="AZ236" s="644"/>
      <c r="BD236" s="405">
        <f t="shared" si="124"/>
        <v>0</v>
      </c>
      <c r="BE236" s="405">
        <f t="shared" si="123"/>
        <v>0</v>
      </c>
      <c r="BF236" s="405">
        <f t="shared" si="123"/>
        <v>0</v>
      </c>
      <c r="BG236" s="406" t="e">
        <f t="shared" si="125"/>
        <v>#DIV/0!</v>
      </c>
    </row>
    <row r="237" spans="1:59" ht="47.25" customHeight="1">
      <c r="A237" s="652">
        <v>1301</v>
      </c>
      <c r="B237" s="636" t="s">
        <v>238</v>
      </c>
      <c r="C237" s="637"/>
      <c r="D237" s="637">
        <f>C237</f>
        <v>0</v>
      </c>
      <c r="E237" s="637">
        <f>D237</f>
        <v>0</v>
      </c>
      <c r="F237" s="409" t="e">
        <f t="shared" si="139"/>
        <v>#DIV/0!</v>
      </c>
      <c r="G237" s="638">
        <f t="shared" si="143"/>
        <v>0</v>
      </c>
      <c r="H237" s="638">
        <f t="shared" si="144"/>
        <v>0</v>
      </c>
      <c r="I237" s="638">
        <f>L237+O237+R237+U237+X237+AA237+AD237+AG237+AJ237+AM237+AP237+AS237</f>
        <v>0</v>
      </c>
      <c r="J237" s="639" t="e">
        <f t="shared" si="146"/>
        <v>#DIV/0!</v>
      </c>
      <c r="K237" s="640"/>
      <c r="L237" s="640"/>
      <c r="M237" s="615" t="e">
        <f t="shared" si="152"/>
        <v>#DIV/0!</v>
      </c>
      <c r="N237" s="640"/>
      <c r="O237" s="640"/>
      <c r="P237" s="653" t="e">
        <f t="shared" si="153"/>
        <v>#DIV/0!</v>
      </c>
      <c r="Q237" s="640"/>
      <c r="R237" s="640"/>
      <c r="S237" s="615"/>
      <c r="T237" s="640"/>
      <c r="U237" s="640"/>
      <c r="V237" s="615" t="e">
        <f t="shared" si="155"/>
        <v>#DIV/0!</v>
      </c>
      <c r="W237" s="640"/>
      <c r="X237" s="640"/>
      <c r="Y237" s="615" t="e">
        <f t="shared" si="156"/>
        <v>#DIV/0!</v>
      </c>
      <c r="Z237" s="640"/>
      <c r="AA237" s="640"/>
      <c r="AB237" s="615" t="e">
        <f t="shared" si="157"/>
        <v>#DIV/0!</v>
      </c>
      <c r="AC237" s="640"/>
      <c r="AD237" s="640"/>
      <c r="AE237" s="615" t="e">
        <f t="shared" si="158"/>
        <v>#DIV/0!</v>
      </c>
      <c r="AF237" s="640"/>
      <c r="AG237" s="640"/>
      <c r="AH237" s="615" t="e">
        <f t="shared" si="159"/>
        <v>#DIV/0!</v>
      </c>
      <c r="AI237" s="640"/>
      <c r="AJ237" s="640"/>
      <c r="AK237" s="615" t="e">
        <f t="shared" si="160"/>
        <v>#DIV/0!</v>
      </c>
      <c r="AL237" s="641"/>
      <c r="AM237" s="641"/>
      <c r="AN237" s="615" t="e">
        <f t="shared" si="161"/>
        <v>#DIV/0!</v>
      </c>
      <c r="AO237" s="640"/>
      <c r="AP237" s="640"/>
      <c r="AQ237" s="615" t="e">
        <f t="shared" si="162"/>
        <v>#DIV/0!</v>
      </c>
      <c r="AR237" s="640"/>
      <c r="AS237" s="640"/>
      <c r="AT237" s="615" t="e">
        <f t="shared" si="163"/>
        <v>#DIV/0!</v>
      </c>
      <c r="AU237" s="617">
        <f t="shared" si="140"/>
        <v>0</v>
      </c>
      <c r="AV237" s="617">
        <f t="shared" si="138"/>
        <v>0</v>
      </c>
      <c r="AW237" s="617">
        <f t="shared" si="138"/>
        <v>0</v>
      </c>
      <c r="AX237" s="618" t="e">
        <f t="shared" si="141"/>
        <v>#DIV/0!</v>
      </c>
      <c r="AY237" s="643"/>
      <c r="AZ237" s="643"/>
      <c r="BD237" s="405">
        <f t="shared" si="124"/>
        <v>0</v>
      </c>
      <c r="BE237" s="405">
        <f t="shared" si="123"/>
        <v>0</v>
      </c>
      <c r="BF237" s="405">
        <f t="shared" si="123"/>
        <v>0</v>
      </c>
      <c r="BG237" s="406" t="e">
        <f t="shared" si="125"/>
        <v>#DIV/0!</v>
      </c>
    </row>
    <row r="238" spans="1:59" s="448" customFormat="1" ht="66" customHeight="1">
      <c r="A238" s="572">
        <v>1400</v>
      </c>
      <c r="B238" s="97" t="s">
        <v>13</v>
      </c>
      <c r="C238" s="651">
        <f>C239+C240+C241</f>
        <v>0</v>
      </c>
      <c r="D238" s="651">
        <f>D239+D240+D241</f>
        <v>0</v>
      </c>
      <c r="E238" s="651">
        <f>E239+E240+E241</f>
        <v>0</v>
      </c>
      <c r="F238" s="398" t="e">
        <f t="shared" si="139"/>
        <v>#DIV/0!</v>
      </c>
      <c r="G238" s="646">
        <f t="shared" si="143"/>
        <v>0</v>
      </c>
      <c r="H238" s="651">
        <f>H239+H240+H241</f>
        <v>0</v>
      </c>
      <c r="I238" s="651">
        <f>I239+I240+I241</f>
        <v>0</v>
      </c>
      <c r="J238" s="630" t="e">
        <f t="shared" si="146"/>
        <v>#DIV/0!</v>
      </c>
      <c r="K238" s="530">
        <f>K239+K240+K241</f>
        <v>0</v>
      </c>
      <c r="L238" s="530">
        <f>L239+L240+L241</f>
        <v>0</v>
      </c>
      <c r="M238" s="632" t="e">
        <f t="shared" si="152"/>
        <v>#DIV/0!</v>
      </c>
      <c r="N238" s="530">
        <f>N239+N240+N241</f>
        <v>0</v>
      </c>
      <c r="O238" s="530">
        <f>O239+O240+O241</f>
        <v>0</v>
      </c>
      <c r="P238" s="632" t="e">
        <f t="shared" si="153"/>
        <v>#DIV/0!</v>
      </c>
      <c r="Q238" s="530">
        <f>Q239+Q240+Q241</f>
        <v>0</v>
      </c>
      <c r="R238" s="530">
        <f>R239+R240+R241</f>
        <v>0</v>
      </c>
      <c r="S238" s="632"/>
      <c r="T238" s="530">
        <f>T239+T240+T241</f>
        <v>0</v>
      </c>
      <c r="U238" s="530">
        <f>U239+U240+U241</f>
        <v>0</v>
      </c>
      <c r="V238" s="632" t="e">
        <f t="shared" si="155"/>
        <v>#DIV/0!</v>
      </c>
      <c r="W238" s="530">
        <f>W239+W240+W241</f>
        <v>0</v>
      </c>
      <c r="X238" s="530">
        <f>X239+X240+X241</f>
        <v>0</v>
      </c>
      <c r="Y238" s="632" t="e">
        <f t="shared" si="156"/>
        <v>#DIV/0!</v>
      </c>
      <c r="Z238" s="530">
        <f>Z239+Z240+Z241</f>
        <v>0</v>
      </c>
      <c r="AA238" s="530">
        <f>AA239+AA240+AA241</f>
        <v>0</v>
      </c>
      <c r="AB238" s="632" t="e">
        <f t="shared" si="157"/>
        <v>#DIV/0!</v>
      </c>
      <c r="AC238" s="530">
        <f>AC239+AC240+AC241</f>
        <v>0</v>
      </c>
      <c r="AD238" s="530">
        <f>AD239+AD240+AD241</f>
        <v>0</v>
      </c>
      <c r="AE238" s="632" t="e">
        <f t="shared" si="158"/>
        <v>#DIV/0!</v>
      </c>
      <c r="AF238" s="530">
        <f>AF239+AF240+AF241</f>
        <v>0</v>
      </c>
      <c r="AG238" s="530">
        <f>AG239+AG240+AG241</f>
        <v>0</v>
      </c>
      <c r="AH238" s="632" t="e">
        <f t="shared" si="159"/>
        <v>#DIV/0!</v>
      </c>
      <c r="AI238" s="530">
        <f>AI239+AI240+AI241</f>
        <v>0</v>
      </c>
      <c r="AJ238" s="530">
        <f>AJ239+AJ240+AJ241</f>
        <v>0</v>
      </c>
      <c r="AK238" s="632" t="e">
        <f t="shared" si="160"/>
        <v>#DIV/0!</v>
      </c>
      <c r="AL238" s="556">
        <f>AL239+AL240+AL241</f>
        <v>0</v>
      </c>
      <c r="AM238" s="556">
        <f>AM239+AM240+AM241</f>
        <v>0</v>
      </c>
      <c r="AN238" s="632" t="e">
        <f t="shared" si="161"/>
        <v>#DIV/0!</v>
      </c>
      <c r="AO238" s="530">
        <f>AO239+AO240+AO241</f>
        <v>0</v>
      </c>
      <c r="AP238" s="530">
        <f>AP239+AP240+AP241</f>
        <v>0</v>
      </c>
      <c r="AQ238" s="632" t="e">
        <f t="shared" si="162"/>
        <v>#DIV/0!</v>
      </c>
      <c r="AR238" s="530">
        <f>AR239+AR240+AR241</f>
        <v>0</v>
      </c>
      <c r="AS238" s="530">
        <f>AS239+AS240+AS241</f>
        <v>0</v>
      </c>
      <c r="AT238" s="632" t="e">
        <f t="shared" si="163"/>
        <v>#DIV/0!</v>
      </c>
      <c r="AU238" s="617">
        <f t="shared" si="140"/>
        <v>0</v>
      </c>
      <c r="AV238" s="617">
        <f t="shared" si="138"/>
        <v>0</v>
      </c>
      <c r="AW238" s="617">
        <f t="shared" si="138"/>
        <v>0</v>
      </c>
      <c r="AX238" s="618" t="e">
        <f t="shared" si="141"/>
        <v>#DIV/0!</v>
      </c>
      <c r="AY238" s="644"/>
      <c r="AZ238" s="644"/>
      <c r="BD238" s="405">
        <f t="shared" si="124"/>
        <v>0</v>
      </c>
      <c r="BE238" s="405">
        <f t="shared" si="123"/>
        <v>0</v>
      </c>
      <c r="BF238" s="405">
        <f t="shared" si="123"/>
        <v>0</v>
      </c>
      <c r="BG238" s="406" t="e">
        <f t="shared" si="125"/>
        <v>#DIV/0!</v>
      </c>
    </row>
    <row r="239" spans="1:59" ht="63.75" customHeight="1">
      <c r="A239" s="654">
        <v>1401</v>
      </c>
      <c r="B239" s="655" t="s">
        <v>54</v>
      </c>
      <c r="C239" s="637"/>
      <c r="D239" s="637">
        <f>C239</f>
        <v>0</v>
      </c>
      <c r="E239" s="637">
        <f>D239</f>
        <v>0</v>
      </c>
      <c r="F239" s="409" t="e">
        <f t="shared" si="139"/>
        <v>#DIV/0!</v>
      </c>
      <c r="G239" s="638">
        <f t="shared" si="143"/>
        <v>0</v>
      </c>
      <c r="H239" s="638">
        <f t="shared" si="144"/>
        <v>0</v>
      </c>
      <c r="I239" s="638">
        <f>L239+O239+R239+U239+X239+AA239+AD239+AG239+AJ239+AM239+AP239+AS239</f>
        <v>0</v>
      </c>
      <c r="J239" s="639" t="e">
        <f t="shared" si="146"/>
        <v>#DIV/0!</v>
      </c>
      <c r="K239" s="626"/>
      <c r="L239" s="626"/>
      <c r="M239" s="615" t="e">
        <f t="shared" si="152"/>
        <v>#DIV/0!</v>
      </c>
      <c r="N239" s="626"/>
      <c r="O239" s="626"/>
      <c r="P239" s="615" t="e">
        <f t="shared" si="153"/>
        <v>#DIV/0!</v>
      </c>
      <c r="Q239" s="626"/>
      <c r="R239" s="626"/>
      <c r="S239" s="615"/>
      <c r="T239" s="626"/>
      <c r="U239" s="626"/>
      <c r="V239" s="615" t="e">
        <f t="shared" si="155"/>
        <v>#DIV/0!</v>
      </c>
      <c r="W239" s="626"/>
      <c r="X239" s="626"/>
      <c r="Y239" s="615" t="e">
        <f t="shared" si="156"/>
        <v>#DIV/0!</v>
      </c>
      <c r="Z239" s="626"/>
      <c r="AA239" s="626"/>
      <c r="AB239" s="615" t="e">
        <f t="shared" si="157"/>
        <v>#DIV/0!</v>
      </c>
      <c r="AC239" s="626"/>
      <c r="AD239" s="626"/>
      <c r="AE239" s="615" t="e">
        <f t="shared" si="158"/>
        <v>#DIV/0!</v>
      </c>
      <c r="AF239" s="626"/>
      <c r="AG239" s="626"/>
      <c r="AH239" s="615" t="e">
        <f t="shared" si="159"/>
        <v>#DIV/0!</v>
      </c>
      <c r="AI239" s="626"/>
      <c r="AJ239" s="626"/>
      <c r="AK239" s="615" t="e">
        <f t="shared" si="160"/>
        <v>#DIV/0!</v>
      </c>
      <c r="AL239" s="627"/>
      <c r="AM239" s="627"/>
      <c r="AN239" s="615" t="e">
        <f t="shared" si="161"/>
        <v>#DIV/0!</v>
      </c>
      <c r="AO239" s="626"/>
      <c r="AP239" s="626"/>
      <c r="AQ239" s="615" t="e">
        <f t="shared" si="162"/>
        <v>#DIV/0!</v>
      </c>
      <c r="AR239" s="626"/>
      <c r="AS239" s="626"/>
      <c r="AT239" s="615" t="e">
        <f t="shared" si="163"/>
        <v>#DIV/0!</v>
      </c>
      <c r="AU239" s="617">
        <f t="shared" si="140"/>
        <v>0</v>
      </c>
      <c r="AV239" s="617">
        <f t="shared" si="138"/>
        <v>0</v>
      </c>
      <c r="AW239" s="617">
        <f t="shared" si="138"/>
        <v>0</v>
      </c>
      <c r="AX239" s="618" t="e">
        <f t="shared" si="141"/>
        <v>#DIV/0!</v>
      </c>
      <c r="AY239" s="643"/>
      <c r="AZ239" s="643"/>
      <c r="BD239" s="405">
        <f>BE239</f>
        <v>0</v>
      </c>
      <c r="BE239" s="405">
        <f>AR239+AO239+AL239+AI239+AF239+AC239+Z239+W239+T239+Q239+N239+K239</f>
        <v>0</v>
      </c>
      <c r="BF239" s="405">
        <f>AS239+AP239+AM239+AJ239+AG239+AD239+AA239+X239+U239+R239+O239+L239</f>
        <v>0</v>
      </c>
      <c r="BG239" s="406" t="e">
        <f>BF239/BE239*100</f>
        <v>#DIV/0!</v>
      </c>
    </row>
    <row r="240" spans="1:59" ht="28.5" customHeight="1">
      <c r="A240" s="654">
        <v>1402</v>
      </c>
      <c r="B240" s="190" t="s">
        <v>603</v>
      </c>
      <c r="C240" s="637"/>
      <c r="D240" s="637"/>
      <c r="E240" s="637"/>
      <c r="F240" s="409"/>
      <c r="G240" s="638"/>
      <c r="H240" s="638"/>
      <c r="I240" s="638"/>
      <c r="J240" s="639"/>
      <c r="K240" s="626"/>
      <c r="L240" s="626"/>
      <c r="M240" s="615" t="e">
        <f t="shared" si="152"/>
        <v>#DIV/0!</v>
      </c>
      <c r="N240" s="626"/>
      <c r="O240" s="626"/>
      <c r="P240" s="615"/>
      <c r="Q240" s="626"/>
      <c r="R240" s="626"/>
      <c r="S240" s="615"/>
      <c r="T240" s="626"/>
      <c r="U240" s="626"/>
      <c r="V240" s="615"/>
      <c r="W240" s="626"/>
      <c r="X240" s="626"/>
      <c r="Y240" s="615"/>
      <c r="Z240" s="626"/>
      <c r="AA240" s="626"/>
      <c r="AB240" s="615"/>
      <c r="AC240" s="626"/>
      <c r="AD240" s="626"/>
      <c r="AE240" s="615"/>
      <c r="AF240" s="626"/>
      <c r="AG240" s="626"/>
      <c r="AH240" s="615"/>
      <c r="AI240" s="626"/>
      <c r="AJ240" s="626"/>
      <c r="AK240" s="615"/>
      <c r="AL240" s="627"/>
      <c r="AM240" s="627"/>
      <c r="AN240" s="615"/>
      <c r="AO240" s="626"/>
      <c r="AP240" s="626"/>
      <c r="AQ240" s="615" t="e">
        <f t="shared" si="162"/>
        <v>#DIV/0!</v>
      </c>
      <c r="AR240" s="626"/>
      <c r="AS240" s="626"/>
      <c r="AT240" s="615" t="e">
        <f t="shared" si="163"/>
        <v>#DIV/0!</v>
      </c>
      <c r="AU240" s="617">
        <f t="shared" si="140"/>
        <v>0</v>
      </c>
      <c r="AV240" s="617">
        <f t="shared" si="138"/>
        <v>0</v>
      </c>
      <c r="AW240" s="617">
        <f t="shared" si="138"/>
        <v>0</v>
      </c>
      <c r="AX240" s="618" t="e">
        <f t="shared" si="141"/>
        <v>#DIV/0!</v>
      </c>
      <c r="AY240" s="643"/>
      <c r="AZ240" s="643"/>
      <c r="BD240" s="405"/>
      <c r="BE240" s="405"/>
      <c r="BF240" s="405"/>
      <c r="BG240" s="406"/>
    </row>
    <row r="241" spans="1:59" ht="42.75" customHeight="1">
      <c r="A241" s="654">
        <v>1403</v>
      </c>
      <c r="B241" s="190" t="s">
        <v>288</v>
      </c>
      <c r="C241" s="637"/>
      <c r="D241" s="637">
        <f>C241</f>
        <v>0</v>
      </c>
      <c r="E241" s="637">
        <f>D241</f>
        <v>0</v>
      </c>
      <c r="F241" s="409" t="e">
        <f t="shared" si="139"/>
        <v>#DIV/0!</v>
      </c>
      <c r="G241" s="638">
        <f t="shared" si="143"/>
        <v>0</v>
      </c>
      <c r="H241" s="638">
        <f t="shared" si="144"/>
        <v>0</v>
      </c>
      <c r="I241" s="638">
        <f>L241+O241+R241+U241+X241+AA241+AD241+AG241+AJ241+AM241+AP241+AS241</f>
        <v>0</v>
      </c>
      <c r="J241" s="639" t="e">
        <f t="shared" si="146"/>
        <v>#DIV/0!</v>
      </c>
      <c r="K241" s="626"/>
      <c r="L241" s="626"/>
      <c r="M241" s="615" t="e">
        <f t="shared" si="152"/>
        <v>#DIV/0!</v>
      </c>
      <c r="N241" s="626"/>
      <c r="O241" s="626"/>
      <c r="P241" s="615" t="e">
        <f>O241/N241*100</f>
        <v>#DIV/0!</v>
      </c>
      <c r="Q241" s="626"/>
      <c r="R241" s="626"/>
      <c r="S241" s="615"/>
      <c r="T241" s="626"/>
      <c r="U241" s="626"/>
      <c r="V241" s="615" t="e">
        <f>U241/T241*100</f>
        <v>#DIV/0!</v>
      </c>
      <c r="W241" s="626"/>
      <c r="X241" s="626"/>
      <c r="Y241" s="615" t="e">
        <f>X241/W241*100</f>
        <v>#DIV/0!</v>
      </c>
      <c r="Z241" s="626"/>
      <c r="AA241" s="626"/>
      <c r="AB241" s="615" t="e">
        <f>AA241/Z241*100</f>
        <v>#DIV/0!</v>
      </c>
      <c r="AC241" s="640"/>
      <c r="AD241" s="640"/>
      <c r="AE241" s="615" t="e">
        <f>AD241/AC241*100</f>
        <v>#DIV/0!</v>
      </c>
      <c r="AF241" s="626"/>
      <c r="AG241" s="626"/>
      <c r="AH241" s="615" t="e">
        <f>AG241/AF241*100</f>
        <v>#DIV/0!</v>
      </c>
      <c r="AI241" s="626"/>
      <c r="AJ241" s="626"/>
      <c r="AK241" s="615" t="e">
        <f>AJ241/AI241*100</f>
        <v>#DIV/0!</v>
      </c>
      <c r="AL241" s="627"/>
      <c r="AM241" s="627"/>
      <c r="AN241" s="615" t="e">
        <f>AM241/AL241*100</f>
        <v>#DIV/0!</v>
      </c>
      <c r="AO241" s="626"/>
      <c r="AP241" s="626"/>
      <c r="AQ241" s="615" t="e">
        <f>AP241/AO241*100</f>
        <v>#DIV/0!</v>
      </c>
      <c r="AR241" s="626"/>
      <c r="AS241" s="626"/>
      <c r="AT241" s="615" t="e">
        <f>AS241/AR241*100</f>
        <v>#DIV/0!</v>
      </c>
      <c r="AU241" s="617">
        <f t="shared" si="140"/>
        <v>0</v>
      </c>
      <c r="AV241" s="617">
        <f t="shared" si="138"/>
        <v>0</v>
      </c>
      <c r="AW241" s="617">
        <f t="shared" si="138"/>
        <v>0</v>
      </c>
      <c r="AX241" s="618" t="e">
        <f t="shared" si="141"/>
        <v>#DIV/0!</v>
      </c>
      <c r="AY241" s="643"/>
      <c r="AZ241" s="643"/>
      <c r="BD241" s="405">
        <f>BE241</f>
        <v>0</v>
      </c>
      <c r="BE241" s="405">
        <f>AR241+AO241+AL241+AI241+AF241+AC241+Z241+W241+T241+Q241+N241+K241</f>
        <v>0</v>
      </c>
      <c r="BF241" s="405">
        <f>AS241+AP241+AM241+AJ241+AG241+AD241+AA241+X241+U241+R241+O241+L241</f>
        <v>0</v>
      </c>
      <c r="BG241" s="406" t="e">
        <f>BF241/BE241*100</f>
        <v>#DIV/0!</v>
      </c>
    </row>
    <row r="242" spans="1:52" s="662" customFormat="1" ht="19.5" customHeight="1">
      <c r="A242" s="771" t="s">
        <v>87</v>
      </c>
      <c r="B242" s="772"/>
      <c r="C242" s="656">
        <f>-C138</f>
        <v>0</v>
      </c>
      <c r="D242" s="656">
        <f>-D138</f>
        <v>0</v>
      </c>
      <c r="E242" s="656">
        <f>-E138</f>
        <v>0</v>
      </c>
      <c r="F242" s="409" t="e">
        <f>E242/D242*100</f>
        <v>#DIV/0!</v>
      </c>
      <c r="G242" s="656">
        <f>-G138</f>
        <v>-7837.391330000013</v>
      </c>
      <c r="H242" s="656">
        <f>-H138</f>
        <v>-7837.391330000013</v>
      </c>
      <c r="I242" s="656">
        <f>-I138</f>
        <v>-6640.912330000021</v>
      </c>
      <c r="J242" s="639">
        <f>I242/H242*100</f>
        <v>84.73370858208773</v>
      </c>
      <c r="K242" s="657">
        <f>-K138</f>
        <v>0</v>
      </c>
      <c r="L242" s="657">
        <f>-L138</f>
        <v>0</v>
      </c>
      <c r="M242" s="657" t="e">
        <f aca="true" t="shared" si="166" ref="M242:AW242">-M138</f>
        <v>#DIV/0!</v>
      </c>
      <c r="N242" s="657">
        <f t="shared" si="166"/>
        <v>0</v>
      </c>
      <c r="O242" s="657">
        <f t="shared" si="166"/>
        <v>0</v>
      </c>
      <c r="P242" s="657" t="e">
        <f t="shared" si="166"/>
        <v>#DIV/0!</v>
      </c>
      <c r="Q242" s="657">
        <f t="shared" si="166"/>
        <v>-7837.391329999984</v>
      </c>
      <c r="R242" s="657">
        <f t="shared" si="166"/>
        <v>-6640.912329999992</v>
      </c>
      <c r="S242" s="657">
        <f t="shared" si="166"/>
        <v>-84.73370858208767</v>
      </c>
      <c r="T242" s="657">
        <f t="shared" si="166"/>
        <v>0</v>
      </c>
      <c r="U242" s="657">
        <f t="shared" si="166"/>
        <v>0</v>
      </c>
      <c r="V242" s="657" t="e">
        <f t="shared" si="166"/>
        <v>#DIV/0!</v>
      </c>
      <c r="W242" s="657">
        <f t="shared" si="166"/>
        <v>0</v>
      </c>
      <c r="X242" s="657">
        <f t="shared" si="166"/>
        <v>0</v>
      </c>
      <c r="Y242" s="657" t="e">
        <f t="shared" si="166"/>
        <v>#DIV/0!</v>
      </c>
      <c r="Z242" s="657">
        <f t="shared" si="166"/>
        <v>0</v>
      </c>
      <c r="AA242" s="657">
        <f t="shared" si="166"/>
        <v>0</v>
      </c>
      <c r="AB242" s="657" t="e">
        <f t="shared" si="166"/>
        <v>#DIV/0!</v>
      </c>
      <c r="AC242" s="657">
        <f t="shared" si="166"/>
        <v>0</v>
      </c>
      <c r="AD242" s="657">
        <f t="shared" si="166"/>
        <v>0</v>
      </c>
      <c r="AE242" s="657" t="e">
        <f t="shared" si="166"/>
        <v>#DIV/0!</v>
      </c>
      <c r="AF242" s="657">
        <f t="shared" si="166"/>
        <v>0</v>
      </c>
      <c r="AG242" s="657">
        <f t="shared" si="166"/>
        <v>0</v>
      </c>
      <c r="AH242" s="657" t="e">
        <f t="shared" si="166"/>
        <v>#DIV/0!</v>
      </c>
      <c r="AI242" s="657">
        <f t="shared" si="166"/>
        <v>0</v>
      </c>
      <c r="AJ242" s="657">
        <f t="shared" si="166"/>
        <v>0</v>
      </c>
      <c r="AK242" s="657" t="e">
        <f t="shared" si="166"/>
        <v>#DIV/0!</v>
      </c>
      <c r="AL242" s="658">
        <f t="shared" si="166"/>
        <v>0</v>
      </c>
      <c r="AM242" s="658">
        <f t="shared" si="166"/>
        <v>0</v>
      </c>
      <c r="AN242" s="657" t="e">
        <f t="shared" si="166"/>
        <v>#DIV/0!</v>
      </c>
      <c r="AO242" s="657">
        <f t="shared" si="166"/>
        <v>0</v>
      </c>
      <c r="AP242" s="657">
        <f t="shared" si="166"/>
        <v>0</v>
      </c>
      <c r="AQ242" s="657" t="e">
        <f t="shared" si="166"/>
        <v>#DIV/0!</v>
      </c>
      <c r="AR242" s="657">
        <f t="shared" si="166"/>
        <v>0</v>
      </c>
      <c r="AS242" s="657">
        <f t="shared" si="166"/>
        <v>0</v>
      </c>
      <c r="AT242" s="656" t="e">
        <f t="shared" si="166"/>
        <v>#DIV/0!</v>
      </c>
      <c r="AU242" s="659">
        <f t="shared" si="166"/>
        <v>-7837.391330000013</v>
      </c>
      <c r="AV242" s="659">
        <f t="shared" si="166"/>
        <v>-7837.391330000013</v>
      </c>
      <c r="AW242" s="659">
        <f t="shared" si="166"/>
        <v>-6640.912330000021</v>
      </c>
      <c r="AX242" s="660">
        <f>AW242/AU242*100</f>
        <v>84.73370858208773</v>
      </c>
      <c r="AY242" s="661"/>
      <c r="AZ242" s="661"/>
    </row>
    <row r="243" spans="1:52" ht="18.75">
      <c r="A243" s="346"/>
      <c r="B243" s="663"/>
      <c r="C243" s="356">
        <f aca="true" t="shared" si="167" ref="C243:AW243">C123-C189</f>
        <v>0</v>
      </c>
      <c r="D243" s="356">
        <f t="shared" si="167"/>
        <v>0</v>
      </c>
      <c r="E243" s="356">
        <f t="shared" si="167"/>
        <v>0</v>
      </c>
      <c r="F243" s="356" t="e">
        <f t="shared" si="167"/>
        <v>#DIV/0!</v>
      </c>
      <c r="G243" s="356">
        <f t="shared" si="167"/>
        <v>-7837.391330000013</v>
      </c>
      <c r="H243" s="356">
        <f t="shared" si="167"/>
        <v>-7837.391330000013</v>
      </c>
      <c r="I243" s="356">
        <f t="shared" si="167"/>
        <v>-6640.912330000021</v>
      </c>
      <c r="J243" s="357">
        <f t="shared" si="167"/>
        <v>0.7325913284373939</v>
      </c>
      <c r="K243" s="356">
        <f t="shared" si="167"/>
        <v>0</v>
      </c>
      <c r="L243" s="356">
        <f t="shared" si="167"/>
        <v>0</v>
      </c>
      <c r="M243" s="356" t="e">
        <f t="shared" si="167"/>
        <v>#DIV/0!</v>
      </c>
      <c r="N243" s="356">
        <f t="shared" si="167"/>
        <v>0</v>
      </c>
      <c r="O243" s="356">
        <f t="shared" si="167"/>
        <v>0</v>
      </c>
      <c r="P243" s="356" t="e">
        <f t="shared" si="167"/>
        <v>#DIV/0!</v>
      </c>
      <c r="Q243" s="356">
        <f>Q123-Q189</f>
        <v>-7837.391330000013</v>
      </c>
      <c r="R243" s="356">
        <f t="shared" si="167"/>
        <v>-6640.912330000021</v>
      </c>
      <c r="S243" s="356">
        <f t="shared" si="167"/>
        <v>0.7325913284373939</v>
      </c>
      <c r="T243" s="356">
        <f t="shared" si="167"/>
        <v>0</v>
      </c>
      <c r="U243" s="356">
        <f t="shared" si="167"/>
        <v>0</v>
      </c>
      <c r="V243" s="356" t="e">
        <f t="shared" si="167"/>
        <v>#DIV/0!</v>
      </c>
      <c r="W243" s="356">
        <f t="shared" si="167"/>
        <v>0</v>
      </c>
      <c r="X243" s="356">
        <f t="shared" si="167"/>
        <v>0</v>
      </c>
      <c r="Y243" s="356" t="e">
        <f t="shared" si="167"/>
        <v>#DIV/0!</v>
      </c>
      <c r="Z243" s="356">
        <f t="shared" si="167"/>
        <v>0</v>
      </c>
      <c r="AA243" s="356">
        <f t="shared" si="167"/>
        <v>0</v>
      </c>
      <c r="AB243" s="356" t="e">
        <f t="shared" si="167"/>
        <v>#DIV/0!</v>
      </c>
      <c r="AC243" s="356">
        <f t="shared" si="167"/>
        <v>0</v>
      </c>
      <c r="AD243" s="356">
        <f t="shared" si="167"/>
        <v>0</v>
      </c>
      <c r="AE243" s="356" t="e">
        <f t="shared" si="167"/>
        <v>#DIV/0!</v>
      </c>
      <c r="AF243" s="356">
        <f t="shared" si="167"/>
        <v>0</v>
      </c>
      <c r="AG243" s="356">
        <f t="shared" si="167"/>
        <v>0</v>
      </c>
      <c r="AH243" s="356" t="e">
        <f t="shared" si="167"/>
        <v>#DIV/0!</v>
      </c>
      <c r="AI243" s="356">
        <f t="shared" si="167"/>
        <v>0</v>
      </c>
      <c r="AJ243" s="356">
        <f t="shared" si="167"/>
        <v>0</v>
      </c>
      <c r="AK243" s="356" t="e">
        <f t="shared" si="167"/>
        <v>#DIV/0!</v>
      </c>
      <c r="AL243" s="664">
        <f t="shared" si="167"/>
        <v>0</v>
      </c>
      <c r="AM243" s="664">
        <f t="shared" si="167"/>
        <v>0</v>
      </c>
      <c r="AN243" s="356" t="e">
        <f t="shared" si="167"/>
        <v>#DIV/0!</v>
      </c>
      <c r="AO243" s="356">
        <f t="shared" si="167"/>
        <v>0</v>
      </c>
      <c r="AP243" s="356">
        <f t="shared" si="167"/>
        <v>0</v>
      </c>
      <c r="AQ243" s="356" t="e">
        <f t="shared" si="167"/>
        <v>#DIV/0!</v>
      </c>
      <c r="AR243" s="356">
        <f t="shared" si="167"/>
        <v>0</v>
      </c>
      <c r="AS243" s="356">
        <f t="shared" si="167"/>
        <v>0</v>
      </c>
      <c r="AT243" s="356" t="e">
        <f t="shared" si="167"/>
        <v>#DIV/0!</v>
      </c>
      <c r="AU243" s="356">
        <f t="shared" si="167"/>
        <v>-7837.391330000013</v>
      </c>
      <c r="AV243" s="356">
        <f t="shared" si="167"/>
        <v>-7837.391330000013</v>
      </c>
      <c r="AW243" s="356">
        <f t="shared" si="167"/>
        <v>-6640.912330000021</v>
      </c>
      <c r="AX243" s="665"/>
      <c r="AY243" s="666"/>
      <c r="AZ243" s="666"/>
    </row>
    <row r="244" spans="1:52" ht="18.75">
      <c r="A244" s="346"/>
      <c r="B244" s="4"/>
      <c r="C244" s="4"/>
      <c r="D244" s="356"/>
      <c r="E244" s="358"/>
      <c r="F244" s="355"/>
      <c r="G244" s="356"/>
      <c r="H244" s="356"/>
      <c r="I244" s="356"/>
      <c r="J244" s="357"/>
      <c r="K244" s="358"/>
      <c r="L244" s="358"/>
      <c r="M244" s="355"/>
      <c r="N244" s="358"/>
      <c r="O244" s="358"/>
      <c r="P244" s="355"/>
      <c r="Q244" s="355"/>
      <c r="R244" s="358"/>
      <c r="S244" s="355"/>
      <c r="T244" s="358"/>
      <c r="U244" s="358"/>
      <c r="V244" s="355"/>
      <c r="W244" s="358"/>
      <c r="X244" s="358"/>
      <c r="Y244" s="355"/>
      <c r="Z244" s="358"/>
      <c r="AA244" s="358"/>
      <c r="AB244" s="355"/>
      <c r="AC244" s="358"/>
      <c r="AD244" s="358"/>
      <c r="AE244" s="355"/>
      <c r="AF244" s="358"/>
      <c r="AG244" s="358"/>
      <c r="AH244" s="355"/>
      <c r="AI244" s="358"/>
      <c r="AJ244" s="358"/>
      <c r="AK244" s="355"/>
      <c r="AL244" s="359"/>
      <c r="AM244" s="359"/>
      <c r="AN244" s="355"/>
      <c r="AO244" s="358"/>
      <c r="AP244" s="358"/>
      <c r="AQ244" s="355"/>
      <c r="AR244" s="358"/>
      <c r="AS244" s="358"/>
      <c r="AT244" s="355"/>
      <c r="AU244" s="49"/>
      <c r="AV244" s="49"/>
      <c r="AW244" s="49"/>
      <c r="AX244" s="355"/>
      <c r="AY244" s="666"/>
      <c r="AZ244" s="666"/>
    </row>
    <row r="245" spans="1:52" ht="18.75">
      <c r="A245" s="346"/>
      <c r="B245" s="4"/>
      <c r="C245" s="4"/>
      <c r="D245" s="356"/>
      <c r="E245" s="358"/>
      <c r="F245" s="355"/>
      <c r="G245" s="356"/>
      <c r="H245" s="356"/>
      <c r="I245" s="356"/>
      <c r="J245" s="357"/>
      <c r="K245" s="358"/>
      <c r="L245" s="358"/>
      <c r="M245" s="355"/>
      <c r="N245" s="358"/>
      <c r="O245" s="358"/>
      <c r="P245" s="355"/>
      <c r="Q245" s="358"/>
      <c r="R245" s="358"/>
      <c r="S245" s="355"/>
      <c r="T245" s="358"/>
      <c r="U245" s="358"/>
      <c r="V245" s="355"/>
      <c r="W245" s="358"/>
      <c r="X245" s="358"/>
      <c r="Y245" s="355"/>
      <c r="Z245" s="358"/>
      <c r="AA245" s="358"/>
      <c r="AB245" s="355"/>
      <c r="AC245" s="358"/>
      <c r="AD245" s="358"/>
      <c r="AE245" s="355"/>
      <c r="AF245" s="358"/>
      <c r="AG245" s="358"/>
      <c r="AH245" s="355"/>
      <c r="AI245" s="358"/>
      <c r="AJ245" s="358"/>
      <c r="AK245" s="355"/>
      <c r="AL245" s="359"/>
      <c r="AM245" s="359"/>
      <c r="AN245" s="355"/>
      <c r="AO245" s="358"/>
      <c r="AP245" s="358"/>
      <c r="AQ245" s="355"/>
      <c r="AR245" s="358"/>
      <c r="AS245" s="358"/>
      <c r="AT245" s="355"/>
      <c r="AU245" s="49"/>
      <c r="AV245" s="49"/>
      <c r="AW245" s="49"/>
      <c r="AX245" s="355"/>
      <c r="AY245" s="666"/>
      <c r="AZ245" s="666"/>
    </row>
    <row r="246" spans="1:50" ht="18.75">
      <c r="A246" s="346"/>
      <c r="B246" s="4"/>
      <c r="C246" s="4"/>
      <c r="D246" s="356"/>
      <c r="E246" s="358"/>
      <c r="F246" s="355"/>
      <c r="G246" s="356"/>
      <c r="H246" s="356"/>
      <c r="I246" s="356"/>
      <c r="J246" s="357"/>
      <c r="K246" s="358"/>
      <c r="L246" s="358"/>
      <c r="M246" s="355"/>
      <c r="N246" s="358"/>
      <c r="O246" s="358"/>
      <c r="P246" s="355"/>
      <c r="Q246" s="358"/>
      <c r="R246" s="358"/>
      <c r="S246" s="355"/>
      <c r="T246" s="358"/>
      <c r="U246" s="358"/>
      <c r="V246" s="355"/>
      <c r="W246" s="358"/>
      <c r="X246" s="358"/>
      <c r="Y246" s="355"/>
      <c r="Z246" s="358"/>
      <c r="AA246" s="358"/>
      <c r="AB246" s="355"/>
      <c r="AC246" s="358"/>
      <c r="AD246" s="358"/>
      <c r="AE246" s="355"/>
      <c r="AF246" s="358"/>
      <c r="AG246" s="358"/>
      <c r="AH246" s="355"/>
      <c r="AI246" s="358"/>
      <c r="AJ246" s="358"/>
      <c r="AK246" s="355"/>
      <c r="AL246" s="359"/>
      <c r="AM246" s="359"/>
      <c r="AN246" s="355"/>
      <c r="AO246" s="358"/>
      <c r="AP246" s="358"/>
      <c r="AQ246" s="355"/>
      <c r="AR246" s="358"/>
      <c r="AS246" s="358"/>
      <c r="AT246" s="355"/>
      <c r="AU246" s="49"/>
      <c r="AV246" s="49"/>
      <c r="AW246" s="49"/>
      <c r="AX246" s="355"/>
    </row>
    <row r="247" spans="1:50" ht="18.75">
      <c r="A247" s="346"/>
      <c r="B247" s="4" t="s">
        <v>34</v>
      </c>
      <c r="C247" s="103"/>
      <c r="D247" s="103"/>
      <c r="E247" s="103"/>
      <c r="F247" s="103" t="s">
        <v>622</v>
      </c>
      <c r="G247" s="103"/>
      <c r="H247" s="355"/>
      <c r="I247" s="358" t="s">
        <v>624</v>
      </c>
      <c r="J247" s="358"/>
      <c r="K247" s="355"/>
      <c r="L247" s="358"/>
      <c r="M247" s="358"/>
      <c r="N247" s="355"/>
      <c r="O247" s="358"/>
      <c r="P247" s="358"/>
      <c r="Q247" s="358"/>
      <c r="R247" s="358"/>
      <c r="S247" s="358"/>
      <c r="T247" s="355"/>
      <c r="U247" s="358"/>
      <c r="V247" s="358"/>
      <c r="W247" s="355"/>
      <c r="X247" s="358"/>
      <c r="Y247" s="358"/>
      <c r="Z247" s="667"/>
      <c r="AA247" s="359"/>
      <c r="AB247" s="358"/>
      <c r="AC247" s="355"/>
      <c r="AD247" s="358"/>
      <c r="AE247" s="358"/>
      <c r="AF247" s="355"/>
      <c r="AG247" s="358"/>
      <c r="AH247" s="358"/>
      <c r="AI247" s="355"/>
      <c r="AJ247" s="358"/>
      <c r="AK247" s="358"/>
      <c r="AL247" s="667"/>
      <c r="AM247" s="359"/>
      <c r="AN247" s="358"/>
      <c r="AO247" s="355"/>
      <c r="AP247" s="358"/>
      <c r="AQ247" s="358"/>
      <c r="AR247" s="355"/>
      <c r="AS247" s="49"/>
      <c r="AT247" s="49"/>
      <c r="AU247" s="355"/>
      <c r="AV247" s="3"/>
      <c r="AW247" s="3"/>
      <c r="AX247" s="3"/>
    </row>
    <row r="248" spans="1:50" ht="24.75" customHeight="1">
      <c r="A248" s="346"/>
      <c r="B248" s="4"/>
      <c r="C248" s="3"/>
      <c r="D248" s="5"/>
      <c r="E248" s="5"/>
      <c r="F248" s="5"/>
      <c r="G248" s="5"/>
      <c r="H248" s="355"/>
      <c r="I248" s="358"/>
      <c r="J248" s="358"/>
      <c r="K248" s="355"/>
      <c r="L248" s="358"/>
      <c r="M248" s="358"/>
      <c r="N248" s="355"/>
      <c r="O248" s="358"/>
      <c r="P248" s="358"/>
      <c r="Q248" s="358"/>
      <c r="R248" s="358"/>
      <c r="S248" s="358"/>
      <c r="T248" s="355"/>
      <c r="U248" s="358"/>
      <c r="V248" s="358"/>
      <c r="W248" s="355"/>
      <c r="X248" s="358"/>
      <c r="Y248" s="358"/>
      <c r="Z248" s="355"/>
      <c r="AA248" s="358"/>
      <c r="AB248" s="358"/>
      <c r="AC248" s="355"/>
      <c r="AD248" s="358"/>
      <c r="AE248" s="358"/>
      <c r="AF248" s="355"/>
      <c r="AG248" s="358"/>
      <c r="AH248" s="358"/>
      <c r="AI248" s="355"/>
      <c r="AJ248" s="358"/>
      <c r="AK248" s="358"/>
      <c r="AL248" s="667"/>
      <c r="AM248" s="359"/>
      <c r="AN248" s="358"/>
      <c r="AO248" s="355"/>
      <c r="AP248" s="358"/>
      <c r="AQ248" s="358"/>
      <c r="AR248" s="355"/>
      <c r="AS248" s="49"/>
      <c r="AT248" s="49"/>
      <c r="AU248" s="355"/>
      <c r="AV248" s="773"/>
      <c r="AW248" s="773"/>
      <c r="AX248" s="773"/>
    </row>
    <row r="249" spans="1:86" ht="24.75" customHeight="1">
      <c r="A249" s="346"/>
      <c r="B249" s="4" t="s">
        <v>196</v>
      </c>
      <c r="C249" s="103"/>
      <c r="D249" s="103"/>
      <c r="E249" s="103"/>
      <c r="F249" s="103" t="s">
        <v>623</v>
      </c>
      <c r="G249" s="103"/>
      <c r="H249" s="358"/>
      <c r="I249" s="358" t="s">
        <v>625</v>
      </c>
      <c r="J249" s="355"/>
      <c r="K249" s="358"/>
      <c r="L249" s="358"/>
      <c r="M249" s="355"/>
      <c r="N249" s="358"/>
      <c r="O249" s="358"/>
      <c r="P249" s="355"/>
      <c r="Q249" s="358"/>
      <c r="R249" s="358"/>
      <c r="S249" s="355"/>
      <c r="T249" s="358"/>
      <c r="U249" s="358"/>
      <c r="V249" s="355"/>
      <c r="W249" s="358"/>
      <c r="X249" s="358"/>
      <c r="Y249" s="355"/>
      <c r="Z249" s="358"/>
      <c r="AA249" s="358"/>
      <c r="AB249" s="355"/>
      <c r="AC249" s="358"/>
      <c r="AD249" s="358"/>
      <c r="AE249" s="355"/>
      <c r="AF249" s="358"/>
      <c r="AG249" s="358"/>
      <c r="AH249" s="355"/>
      <c r="AI249" s="358"/>
      <c r="AJ249" s="358"/>
      <c r="AK249" s="355"/>
      <c r="AL249" s="359"/>
      <c r="AM249" s="359"/>
      <c r="AN249" s="355"/>
      <c r="AO249" s="358"/>
      <c r="AP249" s="358"/>
      <c r="AQ249" s="355"/>
      <c r="AR249" s="358"/>
      <c r="AS249" s="358"/>
      <c r="AT249" s="773"/>
      <c r="AU249" s="773"/>
      <c r="AV249" s="773"/>
      <c r="AW249" s="355"/>
      <c r="AX249" s="358"/>
      <c r="AY249" s="668"/>
      <c r="AZ249" s="669"/>
      <c r="BA249" s="669"/>
      <c r="BB249" s="668"/>
      <c r="BC249" s="669"/>
      <c r="BD249" s="669"/>
      <c r="BE249" s="668"/>
      <c r="BF249" s="669"/>
      <c r="BG249" s="669"/>
      <c r="BH249" s="668"/>
      <c r="BI249" s="669"/>
      <c r="BJ249" s="669"/>
      <c r="BK249" s="668"/>
      <c r="BL249" s="669"/>
      <c r="BM249" s="669"/>
      <c r="BN249" s="668"/>
      <c r="BO249" s="669"/>
      <c r="BP249" s="669"/>
      <c r="BQ249" s="668"/>
      <c r="BR249" s="669"/>
      <c r="BS249" s="669"/>
      <c r="BT249" s="668"/>
      <c r="BU249" s="669"/>
      <c r="BV249" s="669"/>
      <c r="BW249" s="668"/>
      <c r="BX249" s="669"/>
      <c r="BY249" s="669"/>
      <c r="BZ249" s="668"/>
      <c r="CA249" s="669"/>
      <c r="CB249" s="669"/>
      <c r="CC249" s="668"/>
      <c r="CD249" s="669"/>
      <c r="CE249" s="669"/>
      <c r="CF249" s="668"/>
      <c r="CG249" s="669"/>
      <c r="CH249" s="669"/>
    </row>
    <row r="250" spans="1:50" ht="18.75">
      <c r="A250" s="346"/>
      <c r="B250" s="4"/>
      <c r="C250" s="4"/>
      <c r="D250" s="356"/>
      <c r="E250" s="358"/>
      <c r="F250" s="355"/>
      <c r="G250" s="356"/>
      <c r="H250" s="356"/>
      <c r="I250" s="356"/>
      <c r="J250" s="357"/>
      <c r="K250" s="358"/>
      <c r="L250" s="358"/>
      <c r="M250" s="355"/>
      <c r="N250" s="358"/>
      <c r="O250" s="358"/>
      <c r="P250" s="355"/>
      <c r="Q250" s="358"/>
      <c r="R250" s="358"/>
      <c r="S250" s="355"/>
      <c r="T250" s="358"/>
      <c r="U250" s="358"/>
      <c r="V250" s="355"/>
      <c r="W250" s="358"/>
      <c r="X250" s="358"/>
      <c r="Y250" s="355"/>
      <c r="Z250" s="358"/>
      <c r="AA250" s="358"/>
      <c r="AB250" s="355"/>
      <c r="AC250" s="358"/>
      <c r="AD250" s="358"/>
      <c r="AE250" s="355"/>
      <c r="AF250" s="358"/>
      <c r="AG250" s="358"/>
      <c r="AH250" s="355"/>
      <c r="AI250" s="358"/>
      <c r="AJ250" s="358"/>
      <c r="AK250" s="355"/>
      <c r="AL250" s="359"/>
      <c r="AM250" s="359"/>
      <c r="AN250" s="355"/>
      <c r="AO250" s="358"/>
      <c r="AP250" s="358"/>
      <c r="AQ250" s="355"/>
      <c r="AR250" s="358"/>
      <c r="AS250" s="358"/>
      <c r="AT250" s="355"/>
      <c r="AU250" s="49"/>
      <c r="AV250" s="49"/>
      <c r="AW250" s="49"/>
      <c r="AX250" s="355"/>
    </row>
    <row r="253" spans="26:28" ht="18.75">
      <c r="Z253" s="774"/>
      <c r="AA253" s="774"/>
      <c r="AB253" s="774"/>
    </row>
  </sheetData>
  <sheetProtection/>
  <mergeCells count="204">
    <mergeCell ref="AW184:AW188"/>
    <mergeCell ref="AX184:AX188"/>
    <mergeCell ref="A242:B242"/>
    <mergeCell ref="AV248:AX248"/>
    <mergeCell ref="AT249:AV249"/>
    <mergeCell ref="Z253:AB253"/>
    <mergeCell ref="AO184:AO188"/>
    <mergeCell ref="AP184:AP188"/>
    <mergeCell ref="AR184:AR188"/>
    <mergeCell ref="AS184:AS188"/>
    <mergeCell ref="AU184:AU188"/>
    <mergeCell ref="AV184:AV188"/>
    <mergeCell ref="AC184:AC188"/>
    <mergeCell ref="AD184:AD188"/>
    <mergeCell ref="AF184:AF188"/>
    <mergeCell ref="AG184:AG188"/>
    <mergeCell ref="AI184:AI188"/>
    <mergeCell ref="AJ184:AJ188"/>
    <mergeCell ref="AH180:AH188"/>
    <mergeCell ref="AI180:AJ183"/>
    <mergeCell ref="K184:K188"/>
    <mergeCell ref="L184:L188"/>
    <mergeCell ref="N184:N188"/>
    <mergeCell ref="O184:O188"/>
    <mergeCell ref="Q184:Q188"/>
    <mergeCell ref="R184:R188"/>
    <mergeCell ref="M180:M188"/>
    <mergeCell ref="N180:O183"/>
    <mergeCell ref="P180:P188"/>
    <mergeCell ref="Q180:R183"/>
    <mergeCell ref="AO180:AP183"/>
    <mergeCell ref="AQ180:AQ188"/>
    <mergeCell ref="AR180:AS183"/>
    <mergeCell ref="AT180:AT188"/>
    <mergeCell ref="C184:C188"/>
    <mergeCell ref="D184:D188"/>
    <mergeCell ref="E184:E188"/>
    <mergeCell ref="G184:G188"/>
    <mergeCell ref="H184:H188"/>
    <mergeCell ref="I184:I188"/>
    <mergeCell ref="AK180:AK188"/>
    <mergeCell ref="AL180:AM183"/>
    <mergeCell ref="AN180:AN188"/>
    <mergeCell ref="AL184:AL188"/>
    <mergeCell ref="AM184:AM188"/>
    <mergeCell ref="AE180:AE188"/>
    <mergeCell ref="W184:W188"/>
    <mergeCell ref="X184:X188"/>
    <mergeCell ref="Z184:Z188"/>
    <mergeCell ref="AA184:AA188"/>
    <mergeCell ref="AF180:AG183"/>
    <mergeCell ref="AX133:AX137"/>
    <mergeCell ref="AT129:AT137"/>
    <mergeCell ref="AC133:AC137"/>
    <mergeCell ref="Z129:AA132"/>
    <mergeCell ref="AB129:AB137"/>
    <mergeCell ref="C179:E183"/>
    <mergeCell ref="F179:F188"/>
    <mergeCell ref="G179:I183"/>
    <mergeCell ref="J179:J188"/>
    <mergeCell ref="K179:AT179"/>
    <mergeCell ref="V180:V188"/>
    <mergeCell ref="T184:T188"/>
    <mergeCell ref="U184:U188"/>
    <mergeCell ref="W180:X183"/>
    <mergeCell ref="S180:S188"/>
    <mergeCell ref="T180:U183"/>
    <mergeCell ref="AO129:AP132"/>
    <mergeCell ref="AW133:AW137"/>
    <mergeCell ref="Y180:Y188"/>
    <mergeCell ref="Z180:AA183"/>
    <mergeCell ref="AB180:AB188"/>
    <mergeCell ref="AC180:AD183"/>
    <mergeCell ref="AL133:AL137"/>
    <mergeCell ref="AG133:AG137"/>
    <mergeCell ref="AU179:AX183"/>
    <mergeCell ref="K180:L183"/>
    <mergeCell ref="AR133:AR137"/>
    <mergeCell ref="AS133:AS137"/>
    <mergeCell ref="AU133:AU137"/>
    <mergeCell ref="AV133:AV137"/>
    <mergeCell ref="AQ129:AQ137"/>
    <mergeCell ref="AR129:AS132"/>
    <mergeCell ref="Z133:Z137"/>
    <mergeCell ref="AA133:AA137"/>
    <mergeCell ref="Y129:Y137"/>
    <mergeCell ref="AC129:AD132"/>
    <mergeCell ref="C133:C137"/>
    <mergeCell ref="D133:D137"/>
    <mergeCell ref="E133:E137"/>
    <mergeCell ref="G133:G137"/>
    <mergeCell ref="H133:H137"/>
    <mergeCell ref="R133:R137"/>
    <mergeCell ref="T129:U132"/>
    <mergeCell ref="V129:V137"/>
    <mergeCell ref="W129:X132"/>
    <mergeCell ref="AE129:AE137"/>
    <mergeCell ref="AD133:AD137"/>
    <mergeCell ref="I133:I137"/>
    <mergeCell ref="L133:L137"/>
    <mergeCell ref="N133:N137"/>
    <mergeCell ref="AU128:AX132"/>
    <mergeCell ref="AH129:AH137"/>
    <mergeCell ref="AI129:AJ132"/>
    <mergeCell ref="AK129:AK137"/>
    <mergeCell ref="AL129:AM132"/>
    <mergeCell ref="AM133:AM137"/>
    <mergeCell ref="AO133:AO137"/>
    <mergeCell ref="AN129:AN137"/>
    <mergeCell ref="AI133:AI137"/>
    <mergeCell ref="AJ133:AJ137"/>
    <mergeCell ref="AF129:AG132"/>
    <mergeCell ref="AF133:AF137"/>
    <mergeCell ref="AP133:AP137"/>
    <mergeCell ref="K129:L132"/>
    <mergeCell ref="M129:M137"/>
    <mergeCell ref="N129:O132"/>
    <mergeCell ref="P129:P137"/>
    <mergeCell ref="Q129:R132"/>
    <mergeCell ref="S129:S137"/>
    <mergeCell ref="K133:K137"/>
    <mergeCell ref="O133:O137"/>
    <mergeCell ref="Q133:Q137"/>
    <mergeCell ref="T133:T137"/>
    <mergeCell ref="U133:U137"/>
    <mergeCell ref="W133:W137"/>
    <mergeCell ref="X133:X137"/>
    <mergeCell ref="BD14:BD18"/>
    <mergeCell ref="BE14:BE18"/>
    <mergeCell ref="B125:AW125"/>
    <mergeCell ref="C128:E132"/>
    <mergeCell ref="F128:F137"/>
    <mergeCell ref="G128:I132"/>
    <mergeCell ref="BF14:BF18"/>
    <mergeCell ref="AV14:AV18"/>
    <mergeCell ref="AW14:AW18"/>
    <mergeCell ref="AX14:AX18"/>
    <mergeCell ref="X14:X18"/>
    <mergeCell ref="BG14:BG18"/>
    <mergeCell ref="AT10:AT18"/>
    <mergeCell ref="AO10:AP13"/>
    <mergeCell ref="AQ10:AQ18"/>
    <mergeCell ref="AR10:AS13"/>
    <mergeCell ref="J128:J137"/>
    <mergeCell ref="K128:AT128"/>
    <mergeCell ref="AR14:AR18"/>
    <mergeCell ref="AS14:AS18"/>
    <mergeCell ref="AU14:AU18"/>
    <mergeCell ref="Z14:Z18"/>
    <mergeCell ref="AA14:AA18"/>
    <mergeCell ref="AC14:AC18"/>
    <mergeCell ref="AD14:AD18"/>
    <mergeCell ref="AF14:AF18"/>
    <mergeCell ref="O14:O18"/>
    <mergeCell ref="Q14:Q18"/>
    <mergeCell ref="R14:R18"/>
    <mergeCell ref="T14:T18"/>
    <mergeCell ref="U14:U18"/>
    <mergeCell ref="W14:W18"/>
    <mergeCell ref="C14:C18"/>
    <mergeCell ref="D14:D18"/>
    <mergeCell ref="E14:E18"/>
    <mergeCell ref="G14:G18"/>
    <mergeCell ref="H14:H18"/>
    <mergeCell ref="I14:I18"/>
    <mergeCell ref="K14:K18"/>
    <mergeCell ref="L14:L18"/>
    <mergeCell ref="N14:N18"/>
    <mergeCell ref="AK10:AK18"/>
    <mergeCell ref="AL10:AM13"/>
    <mergeCell ref="AN10:AN18"/>
    <mergeCell ref="AI10:AJ13"/>
    <mergeCell ref="AG14:AG18"/>
    <mergeCell ref="AI14:AI18"/>
    <mergeCell ref="AJ14:AJ18"/>
    <mergeCell ref="AL14:AL18"/>
    <mergeCell ref="AM14:AM18"/>
    <mergeCell ref="AO14:AO18"/>
    <mergeCell ref="AP14:AP18"/>
    <mergeCell ref="AB10:AB18"/>
    <mergeCell ref="AC10:AD13"/>
    <mergeCell ref="AE10:AE18"/>
    <mergeCell ref="AF10:AG13"/>
    <mergeCell ref="AH10:AH18"/>
    <mergeCell ref="BD9:BG13"/>
    <mergeCell ref="K10:L13"/>
    <mergeCell ref="M10:M18"/>
    <mergeCell ref="N10:O13"/>
    <mergeCell ref="P10:P18"/>
    <mergeCell ref="Q10:R13"/>
    <mergeCell ref="S10:S18"/>
    <mergeCell ref="T10:U13"/>
    <mergeCell ref="V10:V18"/>
    <mergeCell ref="W10:X13"/>
    <mergeCell ref="AU1:AW2"/>
    <mergeCell ref="A2:E2"/>
    <mergeCell ref="C9:E13"/>
    <mergeCell ref="F9:F18"/>
    <mergeCell ref="G9:I13"/>
    <mergeCell ref="J9:J18"/>
    <mergeCell ref="K9:AT9"/>
    <mergeCell ref="AU9:AX13"/>
    <mergeCell ref="Y10:Y18"/>
    <mergeCell ref="Z10:AA13"/>
  </mergeCells>
  <dataValidations count="2">
    <dataValidation type="whole" operator="notEqual" allowBlank="1" showErrorMessage="1" errorTitle="ОШИБКА" error="Должно быть целое число!" sqref="AL162:AM162 AL168:AM170 AL164:AM164">
      <formula1>0</formula1>
    </dataValidation>
    <dataValidation type="whole" operator="notEqual" allowBlank="1" showErrorMessage="1" errorTitle="ОШИБКА" error="Должно быть целое число!" sqref="C168:E170 AC164:AD164 AC162:AD162 AC168:AD170 AR164:AS164 W168:X170 W164:X164 Z168:AA170 AO168:AP170 C164:E164 Z162:AA162 AO164:AP164 AF164:AG164 AF162:AG162 Q168:R169 AF168:AG170 K162:L162 AI168:AJ170 K168:L169 AI162:AJ162 AO162:AP162 Z164:AA164 AR168:AS170 N168:O169 T162:U162 N162:O162 T168:U169 C162:E162 W162:X162 AR162:AS162 Q162:R162">
      <formula1>0</formula1>
    </dataValidation>
  </dataValidations>
  <printOptions/>
  <pageMargins left="0.11811023622047245" right="0.11811023622047245" top="0.15748031496062992" bottom="0.15748031496062992" header="0.31496062992125984" footer="0.31496062992125984"/>
  <pageSetup fitToHeight="2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41"/>
  <sheetViews>
    <sheetView zoomScale="75" zoomScaleNormal="75" zoomScaleSheetLayoutView="75" zoomScalePageLayoutView="0" workbookViewId="0" topLeftCell="A1">
      <selection activeCell="S59" sqref="S59"/>
    </sheetView>
  </sheetViews>
  <sheetFormatPr defaultColWidth="8.875" defaultRowHeight="12.75"/>
  <cols>
    <col min="1" max="1" width="4.625" style="193" customWidth="1"/>
    <col min="2" max="2" width="44.875" style="194" customWidth="1"/>
    <col min="3" max="3" width="12.625" style="194" customWidth="1"/>
    <col min="4" max="4" width="10.25390625" style="194" customWidth="1"/>
    <col min="5" max="5" width="17.75390625" style="194" customWidth="1"/>
    <col min="6" max="6" width="8.125" style="194" customWidth="1"/>
    <col min="7" max="7" width="9.875" style="194" customWidth="1"/>
    <col min="8" max="9" width="10.625" style="194" customWidth="1"/>
    <col min="10" max="10" width="32.75390625" style="194" customWidth="1"/>
    <col min="11" max="11" width="9.75390625" style="194" customWidth="1"/>
    <col min="12" max="12" width="17.125" style="194" customWidth="1"/>
    <col min="13" max="14" width="11.25390625" style="194" customWidth="1"/>
    <col min="15" max="15" width="10.25390625" style="195" customWidth="1"/>
    <col min="16" max="16" width="12.75390625" style="196" customWidth="1"/>
    <col min="17" max="118" width="8.875" style="196" customWidth="1"/>
    <col min="119" max="16384" width="8.875" style="195" customWidth="1"/>
  </cols>
  <sheetData>
    <row r="1" spans="10:14" ht="36.75" customHeight="1">
      <c r="J1" s="780" t="s">
        <v>302</v>
      </c>
      <c r="K1" s="780"/>
      <c r="L1" s="780"/>
      <c r="M1" s="188"/>
      <c r="N1" s="188"/>
    </row>
    <row r="2" spans="10:14" ht="18.75">
      <c r="J2" s="781"/>
      <c r="K2" s="781"/>
      <c r="L2" s="781"/>
      <c r="M2" s="189"/>
      <c r="N2" s="189"/>
    </row>
    <row r="3" spans="1:14" ht="43.5" customHeight="1">
      <c r="A3" s="782" t="s">
        <v>636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168"/>
      <c r="N3" s="168"/>
    </row>
    <row r="4" spans="1:14" ht="12.7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5" ht="24.75" customHeight="1">
      <c r="A5" s="783" t="s">
        <v>198</v>
      </c>
      <c r="B5" s="785" t="s">
        <v>199</v>
      </c>
      <c r="C5" s="777" t="s">
        <v>200</v>
      </c>
      <c r="D5" s="778"/>
      <c r="E5" s="778"/>
      <c r="F5" s="778"/>
      <c r="G5" s="778"/>
      <c r="H5" s="787"/>
      <c r="I5" s="788"/>
      <c r="J5" s="777" t="s">
        <v>201</v>
      </c>
      <c r="K5" s="778"/>
      <c r="L5" s="778"/>
      <c r="M5" s="778"/>
      <c r="N5" s="778"/>
      <c r="O5" s="779"/>
    </row>
    <row r="6" spans="1:15" ht="56.25">
      <c r="A6" s="784"/>
      <c r="B6" s="786"/>
      <c r="C6" s="201" t="s">
        <v>202</v>
      </c>
      <c r="D6" s="201" t="s">
        <v>203</v>
      </c>
      <c r="E6" s="201" t="s">
        <v>204</v>
      </c>
      <c r="F6" s="201" t="s">
        <v>205</v>
      </c>
      <c r="G6" s="201" t="s">
        <v>4</v>
      </c>
      <c r="H6" s="201" t="s">
        <v>19</v>
      </c>
      <c r="I6" s="201" t="s">
        <v>618</v>
      </c>
      <c r="J6" s="201" t="s">
        <v>202</v>
      </c>
      <c r="K6" s="201" t="s">
        <v>203</v>
      </c>
      <c r="L6" s="201" t="s">
        <v>204</v>
      </c>
      <c r="M6" s="201" t="s">
        <v>4</v>
      </c>
      <c r="N6" s="201" t="s">
        <v>19</v>
      </c>
      <c r="O6" s="201" t="s">
        <v>618</v>
      </c>
    </row>
    <row r="7" spans="1:15" ht="18.75">
      <c r="A7" s="202" t="s">
        <v>206</v>
      </c>
      <c r="B7" s="201" t="s">
        <v>207</v>
      </c>
      <c r="C7" s="201" t="s">
        <v>208</v>
      </c>
      <c r="D7" s="201" t="s">
        <v>209</v>
      </c>
      <c r="E7" s="201" t="s">
        <v>210</v>
      </c>
      <c r="F7" s="201" t="s">
        <v>211</v>
      </c>
      <c r="G7" s="201" t="s">
        <v>212</v>
      </c>
      <c r="H7" s="201" t="s">
        <v>213</v>
      </c>
      <c r="I7" s="201" t="s">
        <v>214</v>
      </c>
      <c r="J7" s="201" t="s">
        <v>215</v>
      </c>
      <c r="K7" s="201" t="s">
        <v>289</v>
      </c>
      <c r="L7" s="201" t="s">
        <v>216</v>
      </c>
      <c r="M7" s="201" t="s">
        <v>290</v>
      </c>
      <c r="N7" s="201" t="s">
        <v>291</v>
      </c>
      <c r="O7" s="199" t="s">
        <v>292</v>
      </c>
    </row>
    <row r="8" spans="1:15" ht="25.5" customHeight="1">
      <c r="A8" s="203"/>
      <c r="B8" s="204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15" ht="18.75" hidden="1">
      <c r="A9" s="202"/>
      <c r="B9" s="206" t="s">
        <v>255</v>
      </c>
      <c r="C9" s="206"/>
      <c r="D9" s="206"/>
      <c r="E9" s="206"/>
      <c r="F9" s="206"/>
      <c r="G9" s="207">
        <f>G10+G11+G12</f>
        <v>0</v>
      </c>
      <c r="H9" s="207">
        <f>H10+H11+H12</f>
        <v>0</v>
      </c>
      <c r="I9" s="207">
        <f>I10+I11+I12</f>
        <v>0</v>
      </c>
      <c r="J9" s="206"/>
      <c r="K9" s="206"/>
      <c r="L9" s="206"/>
      <c r="M9" s="207">
        <f>M10+M11+M12</f>
        <v>0</v>
      </c>
      <c r="N9" s="207">
        <f>N10+N11+N12</f>
        <v>0</v>
      </c>
      <c r="O9" s="207">
        <f>O10+O11+O12</f>
        <v>0</v>
      </c>
    </row>
    <row r="10" spans="1:15" ht="80.25" customHeight="1" hidden="1">
      <c r="A10" s="202" t="s">
        <v>206</v>
      </c>
      <c r="B10" s="231" t="s">
        <v>299</v>
      </c>
      <c r="C10" s="201"/>
      <c r="D10" s="209" t="s">
        <v>143</v>
      </c>
      <c r="E10" s="209"/>
      <c r="F10" s="209" t="s">
        <v>253</v>
      </c>
      <c r="G10" s="210"/>
      <c r="H10" s="210"/>
      <c r="I10" s="210"/>
      <c r="J10" s="201" t="s">
        <v>504</v>
      </c>
      <c r="K10" s="209" t="s">
        <v>143</v>
      </c>
      <c r="L10" s="209" t="s">
        <v>301</v>
      </c>
      <c r="M10" s="209"/>
      <c r="N10" s="209"/>
      <c r="O10" s="211"/>
    </row>
    <row r="11" spans="1:15" ht="56.25" hidden="1">
      <c r="A11" s="202" t="s">
        <v>207</v>
      </c>
      <c r="B11" s="232" t="s">
        <v>300</v>
      </c>
      <c r="C11" s="201"/>
      <c r="D11" s="209" t="s">
        <v>176</v>
      </c>
      <c r="E11" s="209" t="s">
        <v>298</v>
      </c>
      <c r="F11" s="209" t="s">
        <v>253</v>
      </c>
      <c r="G11" s="210"/>
      <c r="H11" s="210"/>
      <c r="I11" s="210"/>
      <c r="J11" s="201" t="s">
        <v>505</v>
      </c>
      <c r="K11" s="209" t="s">
        <v>176</v>
      </c>
      <c r="L11" s="209" t="s">
        <v>297</v>
      </c>
      <c r="M11" s="209"/>
      <c r="N11" s="209"/>
      <c r="O11" s="211"/>
    </row>
    <row r="12" spans="1:22" ht="38.25" customHeight="1" hidden="1">
      <c r="A12" s="202" t="s">
        <v>208</v>
      </c>
      <c r="B12" s="208" t="s">
        <v>5</v>
      </c>
      <c r="C12" s="201"/>
      <c r="D12" s="209" t="s">
        <v>176</v>
      </c>
      <c r="E12" s="209" t="s">
        <v>7</v>
      </c>
      <c r="F12" s="209" t="s">
        <v>253</v>
      </c>
      <c r="G12" s="210"/>
      <c r="H12" s="210"/>
      <c r="I12" s="210"/>
      <c r="J12" s="201" t="s">
        <v>506</v>
      </c>
      <c r="K12" s="209" t="s">
        <v>176</v>
      </c>
      <c r="L12" s="209" t="s">
        <v>6</v>
      </c>
      <c r="M12" s="209"/>
      <c r="N12" s="209"/>
      <c r="O12" s="211"/>
      <c r="P12" s="254"/>
      <c r="Q12" s="254"/>
      <c r="R12" s="255"/>
      <c r="S12" s="255"/>
      <c r="T12" s="255"/>
      <c r="U12" s="255"/>
      <c r="V12" s="255"/>
    </row>
    <row r="13" spans="1:15" ht="18.75" hidden="1">
      <c r="A13" s="202"/>
      <c r="B13" s="206" t="s">
        <v>254</v>
      </c>
      <c r="C13" s="206"/>
      <c r="D13" s="206"/>
      <c r="E13" s="206"/>
      <c r="F13" s="206"/>
      <c r="G13" s="207">
        <f>G14+G15+G16</f>
        <v>0</v>
      </c>
      <c r="H13" s="207">
        <f>H14+H15+H16</f>
        <v>0</v>
      </c>
      <c r="I13" s="207">
        <f>I14+I15+I16</f>
        <v>0</v>
      </c>
      <c r="J13" s="206"/>
      <c r="K13" s="206"/>
      <c r="L13" s="206"/>
      <c r="M13" s="207">
        <f>M14+M15+M16</f>
        <v>0</v>
      </c>
      <c r="N13" s="207">
        <f>N14+N15+N16</f>
        <v>0</v>
      </c>
      <c r="O13" s="207">
        <f>O14+O15+O16</f>
        <v>0</v>
      </c>
    </row>
    <row r="14" spans="1:15" ht="54" customHeight="1" hidden="1">
      <c r="A14" s="202" t="s">
        <v>206</v>
      </c>
      <c r="B14" s="231" t="s">
        <v>299</v>
      </c>
      <c r="C14" s="201"/>
      <c r="D14" s="209" t="s">
        <v>143</v>
      </c>
      <c r="E14" s="209" t="s">
        <v>312</v>
      </c>
      <c r="F14" s="209" t="s">
        <v>253</v>
      </c>
      <c r="G14" s="210"/>
      <c r="H14" s="210"/>
      <c r="I14" s="210"/>
      <c r="J14" s="201" t="s">
        <v>504</v>
      </c>
      <c r="K14" s="209" t="s">
        <v>143</v>
      </c>
      <c r="L14" s="209" t="s">
        <v>301</v>
      </c>
      <c r="M14" s="209"/>
      <c r="N14" s="209"/>
      <c r="O14" s="211"/>
    </row>
    <row r="15" spans="1:15" ht="56.25" hidden="1">
      <c r="A15" s="202" t="s">
        <v>207</v>
      </c>
      <c r="B15" s="232" t="s">
        <v>300</v>
      </c>
      <c r="C15" s="201"/>
      <c r="D15" s="209" t="s">
        <v>176</v>
      </c>
      <c r="E15" s="209" t="s">
        <v>298</v>
      </c>
      <c r="F15" s="209" t="s">
        <v>253</v>
      </c>
      <c r="G15" s="210"/>
      <c r="H15" s="210"/>
      <c r="I15" s="210"/>
      <c r="J15" s="201" t="s">
        <v>505</v>
      </c>
      <c r="K15" s="209" t="s">
        <v>176</v>
      </c>
      <c r="L15" s="209" t="s">
        <v>297</v>
      </c>
      <c r="M15" s="209"/>
      <c r="N15" s="209"/>
      <c r="O15" s="211"/>
    </row>
    <row r="16" spans="1:15" ht="37.5" hidden="1">
      <c r="A16" s="202" t="s">
        <v>208</v>
      </c>
      <c r="B16" s="208" t="s">
        <v>5</v>
      </c>
      <c r="C16" s="201"/>
      <c r="D16" s="209"/>
      <c r="E16" s="209"/>
      <c r="F16" s="209"/>
      <c r="G16" s="258"/>
      <c r="H16" s="210"/>
      <c r="I16" s="210"/>
      <c r="J16" s="201" t="s">
        <v>506</v>
      </c>
      <c r="K16" s="209"/>
      <c r="L16" s="209"/>
      <c r="M16" s="209"/>
      <c r="N16" s="209"/>
      <c r="O16" s="211"/>
    </row>
    <row r="17" spans="1:15" ht="16.5" customHeight="1">
      <c r="A17" s="202"/>
      <c r="B17" s="206" t="s">
        <v>256</v>
      </c>
      <c r="C17" s="206"/>
      <c r="D17" s="206"/>
      <c r="E17" s="206"/>
      <c r="F17" s="206"/>
      <c r="G17" s="207">
        <f>G18+G19+G20</f>
        <v>209.5</v>
      </c>
      <c r="H17" s="207">
        <f>H18+H19+H20</f>
        <v>209.5</v>
      </c>
      <c r="I17" s="207">
        <f>I18+I19+I20</f>
        <v>209.5</v>
      </c>
      <c r="J17" s="206"/>
      <c r="K17" s="206"/>
      <c r="L17" s="206"/>
      <c r="M17" s="207">
        <f>M18+M19+M20</f>
        <v>0</v>
      </c>
      <c r="N17" s="207">
        <f>N18+N19+N20</f>
        <v>0</v>
      </c>
      <c r="O17" s="207">
        <f>O18+O19+O20</f>
        <v>0</v>
      </c>
    </row>
    <row r="18" spans="1:15" ht="53.25" customHeight="1">
      <c r="A18" s="202" t="s">
        <v>206</v>
      </c>
      <c r="B18" s="231" t="s">
        <v>299</v>
      </c>
      <c r="C18" s="201"/>
      <c r="D18" s="209" t="s">
        <v>143</v>
      </c>
      <c r="E18" s="209"/>
      <c r="F18" s="209" t="s">
        <v>253</v>
      </c>
      <c r="G18" s="210"/>
      <c r="H18" s="210"/>
      <c r="I18" s="210"/>
      <c r="J18" s="201" t="s">
        <v>504</v>
      </c>
      <c r="K18" s="209" t="s">
        <v>143</v>
      </c>
      <c r="L18" s="209" t="s">
        <v>301</v>
      </c>
      <c r="M18" s="212"/>
      <c r="N18" s="212"/>
      <c r="O18" s="234"/>
    </row>
    <row r="19" spans="1:15" ht="56.25">
      <c r="A19" s="202" t="s">
        <v>207</v>
      </c>
      <c r="B19" s="232" t="s">
        <v>300</v>
      </c>
      <c r="C19" s="201"/>
      <c r="D19" s="209" t="s">
        <v>176</v>
      </c>
      <c r="E19" s="209" t="s">
        <v>298</v>
      </c>
      <c r="F19" s="209" t="s">
        <v>253</v>
      </c>
      <c r="G19" s="210">
        <v>160.6</v>
      </c>
      <c r="H19" s="210">
        <v>160.6</v>
      </c>
      <c r="I19" s="210">
        <v>160.6</v>
      </c>
      <c r="J19" s="201" t="s">
        <v>505</v>
      </c>
      <c r="K19" s="209" t="s">
        <v>176</v>
      </c>
      <c r="L19" s="209" t="s">
        <v>297</v>
      </c>
      <c r="M19" s="210"/>
      <c r="N19" s="210"/>
      <c r="O19" s="210"/>
    </row>
    <row r="20" spans="1:15" ht="37.5">
      <c r="A20" s="202" t="s">
        <v>208</v>
      </c>
      <c r="B20" s="208" t="s">
        <v>5</v>
      </c>
      <c r="C20" s="201"/>
      <c r="D20" s="209" t="s">
        <v>176</v>
      </c>
      <c r="E20" s="209" t="s">
        <v>7</v>
      </c>
      <c r="F20" s="209" t="s">
        <v>253</v>
      </c>
      <c r="G20" s="210">
        <v>48.9</v>
      </c>
      <c r="H20" s="210">
        <v>48.9</v>
      </c>
      <c r="I20" s="210">
        <v>48.9</v>
      </c>
      <c r="J20" s="201" t="s">
        <v>506</v>
      </c>
      <c r="K20" s="209" t="s">
        <v>176</v>
      </c>
      <c r="L20" s="209" t="s">
        <v>6</v>
      </c>
      <c r="M20" s="209"/>
      <c r="N20" s="209"/>
      <c r="O20" s="211"/>
    </row>
    <row r="21" spans="1:15" ht="18.75" hidden="1">
      <c r="A21" s="202"/>
      <c r="B21" s="206" t="s">
        <v>257</v>
      </c>
      <c r="C21" s="206"/>
      <c r="D21" s="206"/>
      <c r="E21" s="206"/>
      <c r="F21" s="206"/>
      <c r="G21" s="207">
        <f>G22+G23+G24</f>
        <v>0</v>
      </c>
      <c r="H21" s="207">
        <f>H22+H23+H24</f>
        <v>0</v>
      </c>
      <c r="I21" s="207">
        <f>I22+I23+I24</f>
        <v>0</v>
      </c>
      <c r="J21" s="206"/>
      <c r="K21" s="206"/>
      <c r="L21" s="206"/>
      <c r="M21" s="207">
        <f>M22+M23+M24</f>
        <v>0</v>
      </c>
      <c r="N21" s="207">
        <f>N22+N23+N24</f>
        <v>0</v>
      </c>
      <c r="O21" s="207">
        <f>O22+O23+O24</f>
        <v>0</v>
      </c>
    </row>
    <row r="22" spans="1:15" ht="51" customHeight="1" hidden="1">
      <c r="A22" s="202" t="s">
        <v>206</v>
      </c>
      <c r="B22" s="231" t="s">
        <v>299</v>
      </c>
      <c r="C22" s="201"/>
      <c r="D22" s="209" t="s">
        <v>143</v>
      </c>
      <c r="E22" s="209" t="s">
        <v>312</v>
      </c>
      <c r="F22" s="209" t="s">
        <v>253</v>
      </c>
      <c r="G22" s="210"/>
      <c r="H22" s="210"/>
      <c r="I22" s="210"/>
      <c r="J22" s="201" t="s">
        <v>504</v>
      </c>
      <c r="K22" s="209" t="s">
        <v>143</v>
      </c>
      <c r="L22" s="209" t="s">
        <v>301</v>
      </c>
      <c r="M22" s="209"/>
      <c r="N22" s="209"/>
      <c r="O22" s="211"/>
    </row>
    <row r="23" spans="1:15" ht="56.25" hidden="1">
      <c r="A23" s="202" t="s">
        <v>207</v>
      </c>
      <c r="B23" s="232" t="s">
        <v>300</v>
      </c>
      <c r="C23" s="201"/>
      <c r="D23" s="209" t="s">
        <v>176</v>
      </c>
      <c r="E23" s="209" t="s">
        <v>298</v>
      </c>
      <c r="F23" s="209" t="s">
        <v>253</v>
      </c>
      <c r="G23" s="210"/>
      <c r="H23" s="210"/>
      <c r="I23" s="210"/>
      <c r="J23" s="201" t="s">
        <v>505</v>
      </c>
      <c r="K23" s="209" t="s">
        <v>176</v>
      </c>
      <c r="L23" s="209" t="s">
        <v>297</v>
      </c>
      <c r="M23" s="209"/>
      <c r="N23" s="209"/>
      <c r="O23" s="211"/>
    </row>
    <row r="24" spans="1:15" ht="37.5" hidden="1">
      <c r="A24" s="202" t="s">
        <v>208</v>
      </c>
      <c r="B24" s="208" t="s">
        <v>5</v>
      </c>
      <c r="C24" s="201"/>
      <c r="D24" s="209" t="s">
        <v>176</v>
      </c>
      <c r="E24" s="209" t="s">
        <v>7</v>
      </c>
      <c r="F24" s="209" t="s">
        <v>253</v>
      </c>
      <c r="G24" s="210"/>
      <c r="H24" s="210"/>
      <c r="I24" s="210"/>
      <c r="J24" s="201" t="s">
        <v>506</v>
      </c>
      <c r="K24" s="209" t="s">
        <v>176</v>
      </c>
      <c r="L24" s="209" t="s">
        <v>6</v>
      </c>
      <c r="M24" s="209"/>
      <c r="N24" s="209"/>
      <c r="O24" s="211"/>
    </row>
    <row r="25" spans="1:15" ht="18.75" hidden="1">
      <c r="A25" s="202"/>
      <c r="B25" s="206" t="s">
        <v>221</v>
      </c>
      <c r="C25" s="206"/>
      <c r="D25" s="206"/>
      <c r="E25" s="206"/>
      <c r="F25" s="206"/>
      <c r="G25" s="207">
        <f>G26+G27+G28</f>
        <v>0</v>
      </c>
      <c r="H25" s="207">
        <f>H26+H27+H28</f>
        <v>0</v>
      </c>
      <c r="I25" s="207">
        <f>I26+I27+I28</f>
        <v>0</v>
      </c>
      <c r="J25" s="206"/>
      <c r="K25" s="206"/>
      <c r="L25" s="206"/>
      <c r="M25" s="207">
        <f>M26+M27+M28</f>
        <v>0</v>
      </c>
      <c r="N25" s="207">
        <f>N26+N27+N28</f>
        <v>0</v>
      </c>
      <c r="O25" s="207">
        <f>O26+O27+O28</f>
        <v>0</v>
      </c>
    </row>
    <row r="26" spans="1:15" ht="53.25" customHeight="1" hidden="1">
      <c r="A26" s="202" t="s">
        <v>206</v>
      </c>
      <c r="B26" s="231" t="s">
        <v>299</v>
      </c>
      <c r="C26" s="201"/>
      <c r="D26" s="209" t="s">
        <v>143</v>
      </c>
      <c r="E26" s="209" t="s">
        <v>507</v>
      </c>
      <c r="F26" s="209" t="s">
        <v>253</v>
      </c>
      <c r="G26" s="210"/>
      <c r="H26" s="210"/>
      <c r="I26" s="210"/>
      <c r="J26" s="201" t="s">
        <v>504</v>
      </c>
      <c r="K26" s="209" t="s">
        <v>143</v>
      </c>
      <c r="L26" s="209" t="s">
        <v>301</v>
      </c>
      <c r="M26" s="210"/>
      <c r="N26" s="210"/>
      <c r="O26" s="210"/>
    </row>
    <row r="27" spans="1:15" ht="56.25" hidden="1">
      <c r="A27" s="202" t="s">
        <v>207</v>
      </c>
      <c r="B27" s="232" t="s">
        <v>300</v>
      </c>
      <c r="C27" s="201"/>
      <c r="D27" s="209" t="s">
        <v>176</v>
      </c>
      <c r="E27" s="209" t="s">
        <v>298</v>
      </c>
      <c r="F27" s="209" t="s">
        <v>253</v>
      </c>
      <c r="G27" s="210"/>
      <c r="H27" s="210"/>
      <c r="I27" s="210"/>
      <c r="J27" s="201" t="s">
        <v>505</v>
      </c>
      <c r="K27" s="209" t="s">
        <v>176</v>
      </c>
      <c r="L27" s="209" t="s">
        <v>297</v>
      </c>
      <c r="M27" s="210"/>
      <c r="N27" s="210"/>
      <c r="O27" s="210"/>
    </row>
    <row r="28" spans="1:15" ht="37.5" hidden="1">
      <c r="A28" s="202" t="s">
        <v>208</v>
      </c>
      <c r="B28" s="208" t="s">
        <v>5</v>
      </c>
      <c r="C28" s="201"/>
      <c r="D28" s="209" t="s">
        <v>176</v>
      </c>
      <c r="E28" s="209" t="s">
        <v>7</v>
      </c>
      <c r="F28" s="209" t="s">
        <v>253</v>
      </c>
      <c r="G28" s="210"/>
      <c r="H28" s="210"/>
      <c r="I28" s="210"/>
      <c r="J28" s="201" t="s">
        <v>506</v>
      </c>
      <c r="K28" s="209" t="s">
        <v>176</v>
      </c>
      <c r="L28" s="209" t="s">
        <v>6</v>
      </c>
      <c r="M28" s="209"/>
      <c r="N28" s="209"/>
      <c r="O28" s="211"/>
    </row>
    <row r="29" spans="1:15" ht="18.75" hidden="1">
      <c r="A29" s="202"/>
      <c r="B29" s="206" t="s">
        <v>258</v>
      </c>
      <c r="C29" s="206"/>
      <c r="D29" s="206"/>
      <c r="E29" s="206"/>
      <c r="F29" s="206"/>
      <c r="G29" s="207">
        <f>G30+G31+G32</f>
        <v>0</v>
      </c>
      <c r="H29" s="207">
        <f>H30+H31+H32</f>
        <v>0</v>
      </c>
      <c r="I29" s="207">
        <f>I30+I31+I32</f>
        <v>0</v>
      </c>
      <c r="J29" s="206"/>
      <c r="K29" s="206"/>
      <c r="L29" s="206"/>
      <c r="M29" s="207">
        <f>M30+M31+M32</f>
        <v>0</v>
      </c>
      <c r="N29" s="207">
        <f>N30+N31+N32</f>
        <v>0</v>
      </c>
      <c r="O29" s="207">
        <f>O30+O31+O32</f>
        <v>0</v>
      </c>
    </row>
    <row r="30" spans="1:15" ht="53.25" customHeight="1" hidden="1">
      <c r="A30" s="202" t="s">
        <v>206</v>
      </c>
      <c r="B30" s="231" t="s">
        <v>299</v>
      </c>
      <c r="C30" s="201"/>
      <c r="D30" s="209" t="s">
        <v>143</v>
      </c>
      <c r="E30" s="209" t="s">
        <v>312</v>
      </c>
      <c r="F30" s="209" t="s">
        <v>253</v>
      </c>
      <c r="G30" s="210"/>
      <c r="H30" s="210"/>
      <c r="I30" s="210"/>
      <c r="J30" s="201" t="s">
        <v>504</v>
      </c>
      <c r="K30" s="209" t="s">
        <v>143</v>
      </c>
      <c r="L30" s="209" t="s">
        <v>301</v>
      </c>
      <c r="M30" s="209"/>
      <c r="N30" s="209"/>
      <c r="O30" s="211"/>
    </row>
    <row r="31" spans="1:15" ht="56.25" hidden="1">
      <c r="A31" s="202" t="s">
        <v>207</v>
      </c>
      <c r="B31" s="232" t="s">
        <v>300</v>
      </c>
      <c r="C31" s="201"/>
      <c r="D31" s="209" t="s">
        <v>176</v>
      </c>
      <c r="E31" s="209" t="s">
        <v>298</v>
      </c>
      <c r="F31" s="209" t="s">
        <v>253</v>
      </c>
      <c r="G31" s="210"/>
      <c r="H31" s="210"/>
      <c r="I31" s="210"/>
      <c r="J31" s="201" t="s">
        <v>505</v>
      </c>
      <c r="K31" s="209" t="s">
        <v>176</v>
      </c>
      <c r="L31" s="209" t="s">
        <v>297</v>
      </c>
      <c r="M31" s="209"/>
      <c r="N31" s="209"/>
      <c r="O31" s="211"/>
    </row>
    <row r="32" spans="1:15" ht="37.5" hidden="1">
      <c r="A32" s="202" t="s">
        <v>208</v>
      </c>
      <c r="B32" s="208" t="s">
        <v>5</v>
      </c>
      <c r="C32" s="201"/>
      <c r="D32" s="209" t="s">
        <v>176</v>
      </c>
      <c r="E32" s="209" t="s">
        <v>7</v>
      </c>
      <c r="F32" s="209" t="s">
        <v>253</v>
      </c>
      <c r="G32" s="210"/>
      <c r="H32" s="210"/>
      <c r="I32" s="210"/>
      <c r="J32" s="201" t="s">
        <v>506</v>
      </c>
      <c r="K32" s="209" t="s">
        <v>176</v>
      </c>
      <c r="L32" s="209" t="s">
        <v>6</v>
      </c>
      <c r="M32" s="209"/>
      <c r="N32" s="209"/>
      <c r="O32" s="211"/>
    </row>
    <row r="33" spans="1:15" ht="18.75" hidden="1">
      <c r="A33" s="202"/>
      <c r="B33" s="206" t="s">
        <v>259</v>
      </c>
      <c r="C33" s="206"/>
      <c r="D33" s="206"/>
      <c r="E33" s="206"/>
      <c r="F33" s="206"/>
      <c r="G33" s="207">
        <f>G34+G35+G36</f>
        <v>0</v>
      </c>
      <c r="H33" s="207">
        <f>H34+H35+H36</f>
        <v>0</v>
      </c>
      <c r="I33" s="207">
        <f>I34+I35+I36</f>
        <v>0</v>
      </c>
      <c r="J33" s="206"/>
      <c r="K33" s="206"/>
      <c r="L33" s="206"/>
      <c r="M33" s="207">
        <f>M34+M35+M36</f>
        <v>0</v>
      </c>
      <c r="N33" s="207">
        <f>N34+N35+N36</f>
        <v>0</v>
      </c>
      <c r="O33" s="207">
        <f>O34+O35+O36</f>
        <v>0</v>
      </c>
    </row>
    <row r="34" spans="1:15" ht="75" hidden="1">
      <c r="A34" s="202" t="s">
        <v>206</v>
      </c>
      <c r="B34" s="231" t="s">
        <v>299</v>
      </c>
      <c r="C34" s="201"/>
      <c r="D34" s="209" t="s">
        <v>143</v>
      </c>
      <c r="E34" s="209" t="s">
        <v>507</v>
      </c>
      <c r="F34" s="209" t="s">
        <v>253</v>
      </c>
      <c r="G34" s="210"/>
      <c r="H34" s="210"/>
      <c r="I34" s="210"/>
      <c r="J34" s="201" t="s">
        <v>504</v>
      </c>
      <c r="K34" s="209" t="s">
        <v>143</v>
      </c>
      <c r="L34" s="209" t="s">
        <v>301</v>
      </c>
      <c r="M34" s="210"/>
      <c r="N34" s="210"/>
      <c r="O34" s="210"/>
    </row>
    <row r="35" spans="1:15" ht="59.25" customHeight="1" hidden="1">
      <c r="A35" s="202" t="s">
        <v>207</v>
      </c>
      <c r="B35" s="232" t="s">
        <v>300</v>
      </c>
      <c r="C35" s="201"/>
      <c r="D35" s="209" t="s">
        <v>176</v>
      </c>
      <c r="E35" s="209" t="s">
        <v>298</v>
      </c>
      <c r="F35" s="209" t="s">
        <v>253</v>
      </c>
      <c r="G35" s="210"/>
      <c r="H35" s="210"/>
      <c r="I35" s="210"/>
      <c r="J35" s="201" t="s">
        <v>505</v>
      </c>
      <c r="K35" s="209" t="s">
        <v>176</v>
      </c>
      <c r="L35" s="209" t="s">
        <v>297</v>
      </c>
      <c r="M35" s="210"/>
      <c r="N35" s="210"/>
      <c r="O35" s="210"/>
    </row>
    <row r="36" spans="1:15" ht="42.75" customHeight="1" hidden="1">
      <c r="A36" s="202" t="s">
        <v>208</v>
      </c>
      <c r="B36" s="208" t="s">
        <v>5</v>
      </c>
      <c r="C36" s="201"/>
      <c r="D36" s="209" t="s">
        <v>176</v>
      </c>
      <c r="E36" s="209" t="s">
        <v>7</v>
      </c>
      <c r="F36" s="209" t="s">
        <v>253</v>
      </c>
      <c r="G36" s="210"/>
      <c r="H36" s="210"/>
      <c r="I36" s="210"/>
      <c r="J36" s="201" t="s">
        <v>506</v>
      </c>
      <c r="K36" s="209" t="s">
        <v>176</v>
      </c>
      <c r="L36" s="209" t="s">
        <v>6</v>
      </c>
      <c r="M36" s="209"/>
      <c r="N36" s="209"/>
      <c r="O36" s="211"/>
    </row>
    <row r="37" spans="1:15" ht="18.75" hidden="1">
      <c r="A37" s="202"/>
      <c r="B37" s="206" t="s">
        <v>260</v>
      </c>
      <c r="C37" s="206"/>
      <c r="D37" s="206"/>
      <c r="E37" s="206"/>
      <c r="F37" s="206"/>
      <c r="G37" s="207">
        <f>G38+G39+G40</f>
        <v>0</v>
      </c>
      <c r="H37" s="207">
        <f>H38+H39+H40</f>
        <v>0</v>
      </c>
      <c r="I37" s="207">
        <f>I38+I39+I40</f>
        <v>0</v>
      </c>
      <c r="J37" s="206"/>
      <c r="K37" s="206"/>
      <c r="L37" s="206"/>
      <c r="M37" s="207">
        <f>M38+M39+M40</f>
        <v>0</v>
      </c>
      <c r="N37" s="207">
        <f>N38+N39+N40</f>
        <v>0</v>
      </c>
      <c r="O37" s="207">
        <f>O38+O39+O40</f>
        <v>0</v>
      </c>
    </row>
    <row r="38" spans="1:15" ht="75" hidden="1">
      <c r="A38" s="202" t="s">
        <v>206</v>
      </c>
      <c r="B38" s="231" t="s">
        <v>299</v>
      </c>
      <c r="C38" s="201"/>
      <c r="D38" s="209" t="s">
        <v>143</v>
      </c>
      <c r="E38" s="209"/>
      <c r="F38" s="209" t="s">
        <v>253</v>
      </c>
      <c r="G38" s="210"/>
      <c r="H38" s="210"/>
      <c r="I38" s="210"/>
      <c r="J38" s="201" t="s">
        <v>504</v>
      </c>
      <c r="K38" s="209" t="s">
        <v>143</v>
      </c>
      <c r="L38" s="209" t="s">
        <v>301</v>
      </c>
      <c r="M38" s="209"/>
      <c r="N38" s="209"/>
      <c r="O38" s="211"/>
    </row>
    <row r="39" spans="1:15" ht="56.25" hidden="1">
      <c r="A39" s="202" t="s">
        <v>207</v>
      </c>
      <c r="B39" s="232" t="s">
        <v>300</v>
      </c>
      <c r="C39" s="201"/>
      <c r="D39" s="209" t="s">
        <v>176</v>
      </c>
      <c r="E39" s="209" t="s">
        <v>298</v>
      </c>
      <c r="F39" s="209" t="s">
        <v>253</v>
      </c>
      <c r="G39" s="209"/>
      <c r="H39" s="209"/>
      <c r="I39" s="211"/>
      <c r="J39" s="201" t="s">
        <v>505</v>
      </c>
      <c r="K39" s="209" t="s">
        <v>176</v>
      </c>
      <c r="L39" s="209" t="s">
        <v>297</v>
      </c>
      <c r="M39" s="209"/>
      <c r="N39" s="209"/>
      <c r="O39" s="211"/>
    </row>
    <row r="40" spans="1:15" ht="37.5" hidden="1">
      <c r="A40" s="202" t="s">
        <v>208</v>
      </c>
      <c r="B40" s="208" t="s">
        <v>5</v>
      </c>
      <c r="C40" s="201"/>
      <c r="D40" s="209" t="s">
        <v>176</v>
      </c>
      <c r="E40" s="209" t="s">
        <v>7</v>
      </c>
      <c r="F40" s="209" t="s">
        <v>253</v>
      </c>
      <c r="G40" s="258"/>
      <c r="H40" s="210"/>
      <c r="I40" s="210"/>
      <c r="J40" s="201" t="s">
        <v>506</v>
      </c>
      <c r="K40" s="209" t="s">
        <v>176</v>
      </c>
      <c r="L40" s="209" t="s">
        <v>6</v>
      </c>
      <c r="M40" s="209"/>
      <c r="N40" s="209"/>
      <c r="O40" s="211"/>
    </row>
    <row r="41" spans="1:15" ht="18.75" hidden="1">
      <c r="A41" s="202"/>
      <c r="B41" s="206" t="s">
        <v>261</v>
      </c>
      <c r="C41" s="206"/>
      <c r="D41" s="206"/>
      <c r="E41" s="206"/>
      <c r="F41" s="206"/>
      <c r="G41" s="207">
        <f>G42+G43+G44</f>
        <v>0</v>
      </c>
      <c r="H41" s="207">
        <f>H42+H43+H44</f>
        <v>0</v>
      </c>
      <c r="I41" s="207">
        <f>I42+I43+I44</f>
        <v>0</v>
      </c>
      <c r="J41" s="206"/>
      <c r="K41" s="206"/>
      <c r="L41" s="206"/>
      <c r="M41" s="207">
        <f>M42+M43+M44</f>
        <v>0</v>
      </c>
      <c r="N41" s="207">
        <f>N42+N43+N44</f>
        <v>0</v>
      </c>
      <c r="O41" s="207">
        <f>O42+O43+O44</f>
        <v>0</v>
      </c>
    </row>
    <row r="42" spans="1:15" ht="75.75" customHeight="1" hidden="1">
      <c r="A42" s="202" t="s">
        <v>206</v>
      </c>
      <c r="B42" s="231" t="s">
        <v>299</v>
      </c>
      <c r="C42" s="201"/>
      <c r="D42" s="209" t="s">
        <v>143</v>
      </c>
      <c r="E42" s="209" t="s">
        <v>507</v>
      </c>
      <c r="F42" s="209" t="s">
        <v>253</v>
      </c>
      <c r="G42" s="210"/>
      <c r="H42" s="210"/>
      <c r="I42" s="210"/>
      <c r="J42" s="201" t="s">
        <v>504</v>
      </c>
      <c r="K42" s="209" t="s">
        <v>143</v>
      </c>
      <c r="L42" s="209" t="s">
        <v>301</v>
      </c>
      <c r="M42" s="210"/>
      <c r="N42" s="210"/>
      <c r="O42" s="210"/>
    </row>
    <row r="43" spans="1:15" ht="57" customHeight="1" hidden="1">
      <c r="A43" s="202" t="s">
        <v>207</v>
      </c>
      <c r="B43" s="232" t="s">
        <v>300</v>
      </c>
      <c r="C43" s="201"/>
      <c r="D43" s="209" t="s">
        <v>176</v>
      </c>
      <c r="E43" s="209" t="s">
        <v>298</v>
      </c>
      <c r="F43" s="209" t="s">
        <v>253</v>
      </c>
      <c r="G43" s="210"/>
      <c r="H43" s="210"/>
      <c r="I43" s="210"/>
      <c r="J43" s="201" t="s">
        <v>505</v>
      </c>
      <c r="K43" s="209" t="s">
        <v>176</v>
      </c>
      <c r="L43" s="209" t="s">
        <v>297</v>
      </c>
      <c r="M43" s="210"/>
      <c r="N43" s="210"/>
      <c r="O43" s="210"/>
    </row>
    <row r="44" spans="1:15" ht="33" customHeight="1" hidden="1">
      <c r="A44" s="202" t="s">
        <v>208</v>
      </c>
      <c r="B44" s="208" t="s">
        <v>5</v>
      </c>
      <c r="C44" s="201"/>
      <c r="D44" s="209" t="s">
        <v>176</v>
      </c>
      <c r="E44" s="209" t="s">
        <v>7</v>
      </c>
      <c r="F44" s="209" t="s">
        <v>253</v>
      </c>
      <c r="G44" s="210"/>
      <c r="H44" s="210"/>
      <c r="I44" s="210"/>
      <c r="J44" s="201" t="s">
        <v>506</v>
      </c>
      <c r="K44" s="209" t="s">
        <v>176</v>
      </c>
      <c r="L44" s="209" t="s">
        <v>6</v>
      </c>
      <c r="M44" s="209"/>
      <c r="N44" s="209"/>
      <c r="O44" s="211"/>
    </row>
    <row r="45" spans="1:15" ht="18.75" hidden="1">
      <c r="A45" s="202"/>
      <c r="B45" s="206" t="s">
        <v>262</v>
      </c>
      <c r="C45" s="206"/>
      <c r="D45" s="206"/>
      <c r="E45" s="206"/>
      <c r="F45" s="206"/>
      <c r="G45" s="207">
        <f>G46+G47+G48</f>
        <v>0</v>
      </c>
      <c r="H45" s="207">
        <f>H46+H47+H48</f>
        <v>0</v>
      </c>
      <c r="I45" s="207">
        <f>I46+I47+I48</f>
        <v>0</v>
      </c>
      <c r="J45" s="206"/>
      <c r="K45" s="206"/>
      <c r="L45" s="206"/>
      <c r="M45" s="207">
        <f>M46+M47+M48</f>
        <v>0</v>
      </c>
      <c r="N45" s="207">
        <f>N46+N47+N48</f>
        <v>0</v>
      </c>
      <c r="O45" s="207">
        <f>O46+O47+O48</f>
        <v>0</v>
      </c>
    </row>
    <row r="46" spans="1:15" ht="75" hidden="1">
      <c r="A46" s="202" t="s">
        <v>206</v>
      </c>
      <c r="B46" s="231" t="s">
        <v>299</v>
      </c>
      <c r="C46" s="201"/>
      <c r="D46" s="209" t="s">
        <v>143</v>
      </c>
      <c r="E46" s="209" t="s">
        <v>312</v>
      </c>
      <c r="F46" s="209" t="s">
        <v>253</v>
      </c>
      <c r="G46" s="209"/>
      <c r="H46" s="209"/>
      <c r="I46" s="236"/>
      <c r="J46" s="201" t="s">
        <v>504</v>
      </c>
      <c r="K46" s="209" t="s">
        <v>143</v>
      </c>
      <c r="L46" s="209" t="s">
        <v>301</v>
      </c>
      <c r="M46" s="209"/>
      <c r="N46" s="209"/>
      <c r="O46" s="236"/>
    </row>
    <row r="47" spans="1:15" ht="56.25" hidden="1">
      <c r="A47" s="197" t="s">
        <v>207</v>
      </c>
      <c r="B47" s="232" t="s">
        <v>300</v>
      </c>
      <c r="C47" s="198"/>
      <c r="D47" s="213" t="s">
        <v>176</v>
      </c>
      <c r="E47" s="209" t="s">
        <v>298</v>
      </c>
      <c r="F47" s="213" t="s">
        <v>253</v>
      </c>
      <c r="G47" s="213"/>
      <c r="H47" s="213"/>
      <c r="I47" s="237"/>
      <c r="J47" s="201" t="s">
        <v>505</v>
      </c>
      <c r="K47" s="213" t="s">
        <v>176</v>
      </c>
      <c r="L47" s="209" t="s">
        <v>297</v>
      </c>
      <c r="M47" s="213"/>
      <c r="N47" s="213"/>
      <c r="O47" s="237"/>
    </row>
    <row r="48" spans="1:118" s="214" customFormat="1" ht="37.5" hidden="1">
      <c r="A48" s="197" t="s">
        <v>208</v>
      </c>
      <c r="B48" s="208" t="s">
        <v>5</v>
      </c>
      <c r="C48" s="201"/>
      <c r="D48" s="209" t="s">
        <v>176</v>
      </c>
      <c r="E48" s="209" t="s">
        <v>7</v>
      </c>
      <c r="F48" s="209" t="s">
        <v>253</v>
      </c>
      <c r="G48" s="210"/>
      <c r="H48" s="210"/>
      <c r="I48" s="210"/>
      <c r="J48" s="201" t="s">
        <v>506</v>
      </c>
      <c r="K48" s="209" t="s">
        <v>176</v>
      </c>
      <c r="L48" s="209" t="s">
        <v>6</v>
      </c>
      <c r="M48" s="209"/>
      <c r="N48" s="209"/>
      <c r="O48" s="211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</row>
    <row r="49" spans="1:15" ht="18.75" hidden="1">
      <c r="A49" s="200"/>
      <c r="B49" s="215" t="s">
        <v>263</v>
      </c>
      <c r="C49" s="215"/>
      <c r="D49" s="215"/>
      <c r="E49" s="215"/>
      <c r="F49" s="215"/>
      <c r="G49" s="207">
        <f>G50+G51+G52</f>
        <v>0</v>
      </c>
      <c r="H49" s="207">
        <f>H50+H51+H52</f>
        <v>0</v>
      </c>
      <c r="I49" s="207">
        <f>I50+I51+I52</f>
        <v>0</v>
      </c>
      <c r="J49" s="215"/>
      <c r="K49" s="215"/>
      <c r="L49" s="215"/>
      <c r="M49" s="207">
        <f>M50+M51+M52</f>
        <v>0</v>
      </c>
      <c r="N49" s="207">
        <f>N50+N51+N52</f>
        <v>0</v>
      </c>
      <c r="O49" s="207">
        <f>O50+O51+O52</f>
        <v>0</v>
      </c>
    </row>
    <row r="50" spans="1:15" ht="75" hidden="1">
      <c r="A50" s="202" t="s">
        <v>206</v>
      </c>
      <c r="B50" s="231" t="s">
        <v>299</v>
      </c>
      <c r="C50" s="201"/>
      <c r="D50" s="209" t="s">
        <v>143</v>
      </c>
      <c r="E50" s="209" t="s">
        <v>507</v>
      </c>
      <c r="F50" s="209" t="s">
        <v>253</v>
      </c>
      <c r="G50" s="210"/>
      <c r="H50" s="210"/>
      <c r="I50" s="210"/>
      <c r="J50" s="201" t="s">
        <v>504</v>
      </c>
      <c r="K50" s="209" t="s">
        <v>143</v>
      </c>
      <c r="L50" s="209" t="s">
        <v>301</v>
      </c>
      <c r="M50" s="210"/>
      <c r="N50" s="210"/>
      <c r="O50" s="210"/>
    </row>
    <row r="51" spans="1:15" ht="56.25" hidden="1">
      <c r="A51" s="197" t="s">
        <v>207</v>
      </c>
      <c r="B51" s="232" t="s">
        <v>300</v>
      </c>
      <c r="C51" s="198"/>
      <c r="D51" s="213" t="s">
        <v>176</v>
      </c>
      <c r="E51" s="209" t="s">
        <v>298</v>
      </c>
      <c r="F51" s="213" t="s">
        <v>253</v>
      </c>
      <c r="G51" s="216"/>
      <c r="H51" s="216"/>
      <c r="I51" s="216"/>
      <c r="J51" s="201" t="s">
        <v>505</v>
      </c>
      <c r="K51" s="213" t="s">
        <v>176</v>
      </c>
      <c r="L51" s="209" t="s">
        <v>297</v>
      </c>
      <c r="M51" s="216"/>
      <c r="N51" s="216"/>
      <c r="O51" s="216"/>
    </row>
    <row r="52" spans="1:118" s="214" customFormat="1" ht="37.5" hidden="1">
      <c r="A52" s="197" t="s">
        <v>208</v>
      </c>
      <c r="B52" s="208" t="s">
        <v>5</v>
      </c>
      <c r="C52" s="201"/>
      <c r="D52" s="209" t="s">
        <v>176</v>
      </c>
      <c r="E52" s="209" t="s">
        <v>7</v>
      </c>
      <c r="F52" s="209" t="s">
        <v>253</v>
      </c>
      <c r="G52" s="210"/>
      <c r="H52" s="210"/>
      <c r="I52" s="210"/>
      <c r="J52" s="201" t="s">
        <v>506</v>
      </c>
      <c r="K52" s="209" t="s">
        <v>176</v>
      </c>
      <c r="L52" s="209" t="s">
        <v>6</v>
      </c>
      <c r="M52" s="209"/>
      <c r="N52" s="209"/>
      <c r="O52" s="211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</row>
    <row r="53" spans="1:15" ht="18.75" hidden="1">
      <c r="A53" s="200"/>
      <c r="B53" s="215" t="s">
        <v>264</v>
      </c>
      <c r="C53" s="215"/>
      <c r="D53" s="215"/>
      <c r="E53" s="215"/>
      <c r="F53" s="215"/>
      <c r="G53" s="207">
        <f>G54+G55+G56</f>
        <v>0</v>
      </c>
      <c r="H53" s="207">
        <f>H54+H55+H56</f>
        <v>0</v>
      </c>
      <c r="I53" s="207">
        <f>I54+I55+I56</f>
        <v>0</v>
      </c>
      <c r="J53" s="215"/>
      <c r="K53" s="215"/>
      <c r="L53" s="215"/>
      <c r="M53" s="207">
        <f>M54+M55+M56</f>
        <v>0</v>
      </c>
      <c r="N53" s="207">
        <f>N54+N55+N56</f>
        <v>0</v>
      </c>
      <c r="O53" s="207">
        <f>O54+O55+O56</f>
        <v>0</v>
      </c>
    </row>
    <row r="54" spans="1:16" ht="75" hidden="1">
      <c r="A54" s="202" t="s">
        <v>206</v>
      </c>
      <c r="B54" s="231" t="s">
        <v>299</v>
      </c>
      <c r="C54" s="201"/>
      <c r="D54" s="209" t="s">
        <v>143</v>
      </c>
      <c r="E54" s="209"/>
      <c r="F54" s="209" t="s">
        <v>253</v>
      </c>
      <c r="G54" s="210"/>
      <c r="H54" s="210"/>
      <c r="I54" s="210"/>
      <c r="J54" s="201" t="s">
        <v>504</v>
      </c>
      <c r="K54" s="209" t="s">
        <v>143</v>
      </c>
      <c r="L54" s="209"/>
      <c r="M54" s="209"/>
      <c r="N54" s="209"/>
      <c r="O54" s="211"/>
      <c r="P54" s="217"/>
    </row>
    <row r="55" spans="1:16" ht="56.25" hidden="1">
      <c r="A55" s="202" t="s">
        <v>207</v>
      </c>
      <c r="B55" s="232" t="s">
        <v>300</v>
      </c>
      <c r="C55" s="169"/>
      <c r="D55" s="209" t="s">
        <v>176</v>
      </c>
      <c r="E55" s="209" t="s">
        <v>298</v>
      </c>
      <c r="F55" s="209" t="s">
        <v>253</v>
      </c>
      <c r="G55" s="210"/>
      <c r="H55" s="210"/>
      <c r="I55" s="210"/>
      <c r="J55" s="201" t="s">
        <v>505</v>
      </c>
      <c r="K55" s="209" t="s">
        <v>176</v>
      </c>
      <c r="L55" s="209" t="s">
        <v>297</v>
      </c>
      <c r="M55" s="210"/>
      <c r="N55" s="210"/>
      <c r="O55" s="210"/>
      <c r="P55" s="217"/>
    </row>
    <row r="56" spans="1:16" ht="37.5" hidden="1">
      <c r="A56" s="202" t="s">
        <v>208</v>
      </c>
      <c r="B56" s="208" t="s">
        <v>5</v>
      </c>
      <c r="C56" s="201"/>
      <c r="D56" s="209" t="s">
        <v>176</v>
      </c>
      <c r="E56" s="209" t="s">
        <v>7</v>
      </c>
      <c r="F56" s="209" t="s">
        <v>253</v>
      </c>
      <c r="G56" s="210"/>
      <c r="H56" s="210"/>
      <c r="I56" s="210"/>
      <c r="J56" s="201" t="s">
        <v>506</v>
      </c>
      <c r="K56" s="209" t="s">
        <v>176</v>
      </c>
      <c r="L56" s="209" t="s">
        <v>6</v>
      </c>
      <c r="M56" s="209"/>
      <c r="N56" s="209"/>
      <c r="O56" s="211"/>
      <c r="P56" s="217"/>
    </row>
    <row r="57" spans="1:118" s="223" customFormat="1" ht="18.75">
      <c r="A57" s="218"/>
      <c r="B57" s="775" t="s">
        <v>293</v>
      </c>
      <c r="C57" s="775"/>
      <c r="D57" s="775"/>
      <c r="E57" s="219"/>
      <c r="F57" s="219"/>
      <c r="G57" s="85">
        <f>G9+G13+G17+G21+G25+G29+G33+G37+G41+G45+G49+G53</f>
        <v>209.5</v>
      </c>
      <c r="H57" s="85">
        <f>H9+H13+H17+H21+H25+H29+H33+H37+H41+H45+H49+H53</f>
        <v>209.5</v>
      </c>
      <c r="I57" s="85">
        <f>I9+I13+I17+I21+I25+I29+I33+I37+I41+I45+I49+I53</f>
        <v>209.5</v>
      </c>
      <c r="J57" s="219"/>
      <c r="K57" s="220"/>
      <c r="L57" s="220"/>
      <c r="M57" s="85">
        <f>M9+M13+M17+M21+M25+M29+M33+M37+M41+M45+M49+M53</f>
        <v>0</v>
      </c>
      <c r="N57" s="85">
        <f>N9+N13+N17+N21+N25+N29+N33+N37+N41+N45+N49+N53</f>
        <v>0</v>
      </c>
      <c r="O57" s="85">
        <f>O9+O13+O17+O21+O25+O29+O33+O37+O41+O45+O49+O53</f>
        <v>0</v>
      </c>
      <c r="P57" s="221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</row>
    <row r="58" spans="1:16" ht="75.75" customHeight="1">
      <c r="A58" s="202" t="s">
        <v>206</v>
      </c>
      <c r="B58" s="231" t="s">
        <v>299</v>
      </c>
      <c r="C58" s="201"/>
      <c r="D58" s="209"/>
      <c r="E58" s="209"/>
      <c r="F58" s="209"/>
      <c r="G58" s="85">
        <f aca="true" t="shared" si="0" ref="G58:I60">G10+G14+G18+G22+G26+G30+G34+G38+G42+G46+G50+G54</f>
        <v>0</v>
      </c>
      <c r="H58" s="85">
        <f t="shared" si="0"/>
        <v>0</v>
      </c>
      <c r="I58" s="85">
        <f t="shared" si="0"/>
        <v>0</v>
      </c>
      <c r="J58" s="201"/>
      <c r="K58" s="209"/>
      <c r="L58" s="209"/>
      <c r="M58" s="85">
        <f aca="true" t="shared" si="1" ref="M58:O60">M10+M14+M18+M22+M26+M30+M34+M38+M42+M46+M50+M54</f>
        <v>0</v>
      </c>
      <c r="N58" s="85">
        <f t="shared" si="1"/>
        <v>0</v>
      </c>
      <c r="O58" s="85">
        <f t="shared" si="1"/>
        <v>0</v>
      </c>
      <c r="P58" s="217"/>
    </row>
    <row r="59" spans="1:16" ht="56.25">
      <c r="A59" s="202" t="s">
        <v>207</v>
      </c>
      <c r="B59" s="232" t="s">
        <v>300</v>
      </c>
      <c r="C59" s="169"/>
      <c r="D59" s="209"/>
      <c r="E59" s="209"/>
      <c r="F59" s="209"/>
      <c r="G59" s="85">
        <f t="shared" si="0"/>
        <v>160.6</v>
      </c>
      <c r="H59" s="85">
        <f t="shared" si="0"/>
        <v>160.6</v>
      </c>
      <c r="I59" s="85">
        <f t="shared" si="0"/>
        <v>160.6</v>
      </c>
      <c r="J59" s="201"/>
      <c r="K59" s="209"/>
      <c r="L59" s="209"/>
      <c r="M59" s="85">
        <f t="shared" si="1"/>
        <v>0</v>
      </c>
      <c r="N59" s="85">
        <f t="shared" si="1"/>
        <v>0</v>
      </c>
      <c r="O59" s="85">
        <f t="shared" si="1"/>
        <v>0</v>
      </c>
      <c r="P59" s="217"/>
    </row>
    <row r="60" spans="1:16" ht="37.5">
      <c r="A60" s="202" t="s">
        <v>208</v>
      </c>
      <c r="B60" s="208" t="s">
        <v>5</v>
      </c>
      <c r="C60" s="169"/>
      <c r="D60" s="209"/>
      <c r="E60" s="209"/>
      <c r="F60" s="209"/>
      <c r="G60" s="85">
        <f t="shared" si="0"/>
        <v>48.9</v>
      </c>
      <c r="H60" s="85">
        <f t="shared" si="0"/>
        <v>48.9</v>
      </c>
      <c r="I60" s="85">
        <f t="shared" si="0"/>
        <v>48.9</v>
      </c>
      <c r="J60" s="201"/>
      <c r="K60" s="209"/>
      <c r="L60" s="209"/>
      <c r="M60" s="85">
        <f t="shared" si="1"/>
        <v>0</v>
      </c>
      <c r="N60" s="85">
        <f t="shared" si="1"/>
        <v>0</v>
      </c>
      <c r="O60" s="85">
        <f t="shared" si="1"/>
        <v>0</v>
      </c>
      <c r="P60" s="217"/>
    </row>
    <row r="63" spans="1:15" ht="22.5" customHeight="1">
      <c r="A63" s="776" t="s">
        <v>217</v>
      </c>
      <c r="B63" s="776"/>
      <c r="C63" s="776"/>
      <c r="D63" s="224"/>
      <c r="E63" s="224"/>
      <c r="F63" s="224"/>
      <c r="G63" s="225"/>
      <c r="H63" s="225"/>
      <c r="I63" s="225"/>
      <c r="J63" s="226"/>
      <c r="K63" s="227" t="s">
        <v>622</v>
      </c>
      <c r="L63" s="227"/>
      <c r="M63" s="228"/>
      <c r="N63" s="228"/>
      <c r="O63" s="229"/>
    </row>
    <row r="64" spans="1:15" ht="18.75">
      <c r="A64" s="229"/>
      <c r="B64" s="229"/>
      <c r="C64" s="229"/>
      <c r="D64" s="229"/>
      <c r="E64" s="229" t="s">
        <v>218</v>
      </c>
      <c r="F64" s="229"/>
      <c r="G64" s="229"/>
      <c r="H64" s="229"/>
      <c r="I64" s="229"/>
      <c r="J64" s="229"/>
      <c r="K64" s="229" t="s">
        <v>219</v>
      </c>
      <c r="L64" s="229"/>
      <c r="M64" s="229"/>
      <c r="N64" s="229"/>
      <c r="O64" s="229"/>
    </row>
    <row r="65" spans="1:15" ht="34.5" customHeight="1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</row>
    <row r="66" spans="1:15" ht="18.75">
      <c r="A66" s="229" t="s">
        <v>220</v>
      </c>
      <c r="B66" s="229"/>
      <c r="C66" s="229"/>
      <c r="D66" s="224"/>
      <c r="E66" s="224"/>
      <c r="F66" s="224"/>
      <c r="G66" s="230"/>
      <c r="H66" s="230"/>
      <c r="I66" s="230"/>
      <c r="J66" s="229"/>
      <c r="K66" s="227" t="s">
        <v>623</v>
      </c>
      <c r="L66" s="227"/>
      <c r="M66" s="228"/>
      <c r="N66" s="228"/>
      <c r="O66" s="229"/>
    </row>
    <row r="67" spans="1:15" ht="16.5" customHeight="1">
      <c r="A67" s="229"/>
      <c r="B67" s="229"/>
      <c r="C67" s="229"/>
      <c r="D67" s="229"/>
      <c r="E67" s="229" t="s">
        <v>218</v>
      </c>
      <c r="F67" s="229"/>
      <c r="G67" s="229"/>
      <c r="H67" s="229"/>
      <c r="I67" s="229"/>
      <c r="J67" s="229"/>
      <c r="K67" s="229" t="s">
        <v>219</v>
      </c>
      <c r="L67" s="229"/>
      <c r="M67" s="229"/>
      <c r="N67" s="229"/>
      <c r="O67" s="229"/>
    </row>
    <row r="68" ht="56.25" customHeight="1"/>
    <row r="72" ht="49.5" customHeight="1"/>
    <row r="75" ht="49.5" customHeight="1"/>
    <row r="79" ht="57.75" customHeight="1"/>
    <row r="84" ht="37.5" customHeight="1"/>
    <row r="85" ht="51.75" customHeight="1"/>
    <row r="88" ht="51.75" customHeight="1"/>
    <row r="93" ht="18.75">
      <c r="P93" s="217"/>
    </row>
    <row r="94" ht="18.75">
      <c r="P94" s="217"/>
    </row>
    <row r="95" ht="18.75">
      <c r="P95" s="217"/>
    </row>
    <row r="96" ht="18.75">
      <c r="P96" s="217"/>
    </row>
    <row r="97" ht="18.75">
      <c r="P97" s="217"/>
    </row>
    <row r="98" ht="24.75" customHeight="1"/>
    <row r="100" ht="49.5" customHeight="1"/>
    <row r="102" ht="34.5" customHeight="1"/>
    <row r="103" ht="45.75" customHeight="1"/>
    <row r="104" ht="16.5" customHeight="1"/>
    <row r="105" ht="37.5" customHeight="1"/>
    <row r="107" ht="51.75" customHeight="1"/>
    <row r="109" ht="49.5" customHeight="1"/>
    <row r="112" ht="31.5" customHeight="1"/>
    <row r="113" ht="55.5" customHeight="1"/>
    <row r="116" ht="54" customHeight="1"/>
    <row r="121" ht="37.5" customHeight="1"/>
    <row r="122" ht="51" customHeight="1"/>
    <row r="125" ht="51" customHeight="1"/>
    <row r="130" ht="18.75">
      <c r="P130" s="217"/>
    </row>
    <row r="131" ht="18.75">
      <c r="P131" s="217"/>
    </row>
    <row r="132" ht="15.75" customHeight="1"/>
    <row r="133" ht="52.5" customHeight="1"/>
    <row r="135" spans="1:118" s="229" customFormat="1" ht="18.75">
      <c r="A135" s="193"/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5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8"/>
      <c r="BS135" s="228"/>
      <c r="BT135" s="228"/>
      <c r="BU135" s="228"/>
      <c r="BV135" s="228"/>
      <c r="BW135" s="228"/>
      <c r="BX135" s="228"/>
      <c r="BY135" s="228"/>
      <c r="BZ135" s="228"/>
      <c r="CA135" s="228"/>
      <c r="CB135" s="228"/>
      <c r="CC135" s="228"/>
      <c r="CD135" s="228"/>
      <c r="CE135" s="228"/>
      <c r="CF135" s="228"/>
      <c r="CG135" s="228"/>
      <c r="CH135" s="228"/>
      <c r="CI135" s="228"/>
      <c r="CJ135" s="228"/>
      <c r="CK135" s="228"/>
      <c r="CL135" s="228"/>
      <c r="CM135" s="228"/>
      <c r="CN135" s="228"/>
      <c r="CO135" s="228"/>
      <c r="CP135" s="228"/>
      <c r="CQ135" s="228"/>
      <c r="CR135" s="228"/>
      <c r="CS135" s="228"/>
      <c r="CT135" s="228"/>
      <c r="CU135" s="228"/>
      <c r="CV135" s="228"/>
      <c r="CW135" s="228"/>
      <c r="CX135" s="228"/>
      <c r="CY135" s="228"/>
      <c r="CZ135" s="228"/>
      <c r="DA135" s="228"/>
      <c r="DB135" s="228"/>
      <c r="DC135" s="228"/>
      <c r="DD135" s="228"/>
      <c r="DE135" s="228"/>
      <c r="DF135" s="228"/>
      <c r="DG135" s="228"/>
      <c r="DH135" s="228"/>
      <c r="DI135" s="228"/>
      <c r="DJ135" s="228"/>
      <c r="DK135" s="228"/>
      <c r="DL135" s="228"/>
      <c r="DM135" s="228"/>
      <c r="DN135" s="228"/>
    </row>
    <row r="136" spans="1:118" s="229" customFormat="1" ht="15" customHeight="1">
      <c r="A136" s="193"/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5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28"/>
      <c r="AZ136" s="228"/>
      <c r="BA136" s="228"/>
      <c r="BB136" s="228"/>
      <c r="BC136" s="228"/>
      <c r="BD136" s="228"/>
      <c r="BE136" s="228"/>
      <c r="BF136" s="228"/>
      <c r="BG136" s="228"/>
      <c r="BH136" s="228"/>
      <c r="BI136" s="228"/>
      <c r="BJ136" s="228"/>
      <c r="BK136" s="228"/>
      <c r="BL136" s="228"/>
      <c r="BM136" s="228"/>
      <c r="BN136" s="228"/>
      <c r="BO136" s="228"/>
      <c r="BP136" s="228"/>
      <c r="BQ136" s="228"/>
      <c r="BR136" s="228"/>
      <c r="BS136" s="228"/>
      <c r="BT136" s="228"/>
      <c r="BU136" s="228"/>
      <c r="BV136" s="228"/>
      <c r="BW136" s="228"/>
      <c r="BX136" s="228"/>
      <c r="BY136" s="228"/>
      <c r="BZ136" s="228"/>
      <c r="CA136" s="228"/>
      <c r="CB136" s="228"/>
      <c r="CC136" s="228"/>
      <c r="CD136" s="228"/>
      <c r="CE136" s="228"/>
      <c r="CF136" s="228"/>
      <c r="CG136" s="228"/>
      <c r="CH136" s="228"/>
      <c r="CI136" s="228"/>
      <c r="CJ136" s="228"/>
      <c r="CK136" s="228"/>
      <c r="CL136" s="228"/>
      <c r="CM136" s="228"/>
      <c r="CN136" s="228"/>
      <c r="CO136" s="228"/>
      <c r="CP136" s="228"/>
      <c r="CQ136" s="228"/>
      <c r="CR136" s="228"/>
      <c r="CS136" s="228"/>
      <c r="CT136" s="228"/>
      <c r="CU136" s="228"/>
      <c r="CV136" s="228"/>
      <c r="CW136" s="228"/>
      <c r="CX136" s="228"/>
      <c r="CY136" s="228"/>
      <c r="CZ136" s="228"/>
      <c r="DA136" s="228"/>
      <c r="DB136" s="228"/>
      <c r="DC136" s="228"/>
      <c r="DD136" s="228"/>
      <c r="DE136" s="228"/>
      <c r="DF136" s="228"/>
      <c r="DG136" s="228"/>
      <c r="DH136" s="228"/>
      <c r="DI136" s="228"/>
      <c r="DJ136" s="228"/>
      <c r="DK136" s="228"/>
      <c r="DL136" s="228"/>
      <c r="DM136" s="228"/>
      <c r="DN136" s="228"/>
    </row>
    <row r="137" spans="1:118" s="229" customFormat="1" ht="18.75">
      <c r="A137" s="193"/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5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  <c r="AW137" s="228"/>
      <c r="AX137" s="228"/>
      <c r="AY137" s="228"/>
      <c r="AZ137" s="228"/>
      <c r="BA137" s="228"/>
      <c r="BB137" s="228"/>
      <c r="BC137" s="228"/>
      <c r="BD137" s="228"/>
      <c r="BE137" s="228"/>
      <c r="BF137" s="228"/>
      <c r="BG137" s="228"/>
      <c r="BH137" s="228"/>
      <c r="BI137" s="228"/>
      <c r="BJ137" s="228"/>
      <c r="BK137" s="228"/>
      <c r="BL137" s="228"/>
      <c r="BM137" s="228"/>
      <c r="BN137" s="228"/>
      <c r="BO137" s="228"/>
      <c r="BP137" s="228"/>
      <c r="BQ137" s="228"/>
      <c r="BR137" s="228"/>
      <c r="BS137" s="228"/>
      <c r="BT137" s="228"/>
      <c r="BU137" s="228"/>
      <c r="BV137" s="228"/>
      <c r="BW137" s="228"/>
      <c r="BX137" s="228"/>
      <c r="BY137" s="228"/>
      <c r="BZ137" s="228"/>
      <c r="CA137" s="228"/>
      <c r="CB137" s="228"/>
      <c r="CC137" s="228"/>
      <c r="CD137" s="228"/>
      <c r="CE137" s="228"/>
      <c r="CF137" s="228"/>
      <c r="CG137" s="228"/>
      <c r="CH137" s="228"/>
      <c r="CI137" s="228"/>
      <c r="CJ137" s="228"/>
      <c r="CK137" s="228"/>
      <c r="CL137" s="228"/>
      <c r="CM137" s="228"/>
      <c r="CN137" s="228"/>
      <c r="CO137" s="228"/>
      <c r="CP137" s="228"/>
      <c r="CQ137" s="228"/>
      <c r="CR137" s="228"/>
      <c r="CS137" s="228"/>
      <c r="CT137" s="228"/>
      <c r="CU137" s="228"/>
      <c r="CV137" s="228"/>
      <c r="CW137" s="228"/>
      <c r="CX137" s="228"/>
      <c r="CY137" s="228"/>
      <c r="CZ137" s="228"/>
      <c r="DA137" s="228"/>
      <c r="DB137" s="228"/>
      <c r="DC137" s="228"/>
      <c r="DD137" s="228"/>
      <c r="DE137" s="228"/>
      <c r="DF137" s="228"/>
      <c r="DG137" s="228"/>
      <c r="DH137" s="228"/>
      <c r="DI137" s="228"/>
      <c r="DJ137" s="228"/>
      <c r="DK137" s="228"/>
      <c r="DL137" s="228"/>
      <c r="DM137" s="228"/>
      <c r="DN137" s="228"/>
    </row>
    <row r="138" spans="1:118" s="229" customFormat="1" ht="18.75">
      <c r="A138" s="193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5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8"/>
      <c r="BB138" s="228"/>
      <c r="BC138" s="228"/>
      <c r="BD138" s="228"/>
      <c r="BE138" s="228"/>
      <c r="BF138" s="228"/>
      <c r="BG138" s="228"/>
      <c r="BH138" s="228"/>
      <c r="BI138" s="228"/>
      <c r="BJ138" s="228"/>
      <c r="BK138" s="228"/>
      <c r="BL138" s="228"/>
      <c r="BM138" s="228"/>
      <c r="BN138" s="228"/>
      <c r="BO138" s="228"/>
      <c r="BP138" s="228"/>
      <c r="BQ138" s="228"/>
      <c r="BR138" s="228"/>
      <c r="BS138" s="228"/>
      <c r="BT138" s="228"/>
      <c r="BU138" s="228"/>
      <c r="BV138" s="228"/>
      <c r="BW138" s="228"/>
      <c r="BX138" s="228"/>
      <c r="BY138" s="228"/>
      <c r="BZ138" s="228"/>
      <c r="CA138" s="228"/>
      <c r="CB138" s="228"/>
      <c r="CC138" s="228"/>
      <c r="CD138" s="228"/>
      <c r="CE138" s="228"/>
      <c r="CF138" s="228"/>
      <c r="CG138" s="228"/>
      <c r="CH138" s="228"/>
      <c r="CI138" s="228"/>
      <c r="CJ138" s="228"/>
      <c r="CK138" s="228"/>
      <c r="CL138" s="228"/>
      <c r="CM138" s="228"/>
      <c r="CN138" s="228"/>
      <c r="CO138" s="228"/>
      <c r="CP138" s="228"/>
      <c r="CQ138" s="228"/>
      <c r="CR138" s="228"/>
      <c r="CS138" s="228"/>
      <c r="CT138" s="228"/>
      <c r="CU138" s="228"/>
      <c r="CV138" s="228"/>
      <c r="CW138" s="228"/>
      <c r="CX138" s="228"/>
      <c r="CY138" s="228"/>
      <c r="CZ138" s="228"/>
      <c r="DA138" s="228"/>
      <c r="DB138" s="228"/>
      <c r="DC138" s="228"/>
      <c r="DD138" s="228"/>
      <c r="DE138" s="228"/>
      <c r="DF138" s="228"/>
      <c r="DG138" s="228"/>
      <c r="DH138" s="228"/>
      <c r="DI138" s="228"/>
      <c r="DJ138" s="228"/>
      <c r="DK138" s="228"/>
      <c r="DL138" s="228"/>
      <c r="DM138" s="228"/>
      <c r="DN138" s="228"/>
    </row>
    <row r="139" spans="1:118" s="229" customFormat="1" ht="18.75">
      <c r="A139" s="193"/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5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  <c r="AY139" s="228"/>
      <c r="AZ139" s="228"/>
      <c r="BA139" s="228"/>
      <c r="BB139" s="228"/>
      <c r="BC139" s="228"/>
      <c r="BD139" s="228"/>
      <c r="BE139" s="228"/>
      <c r="BF139" s="228"/>
      <c r="BG139" s="228"/>
      <c r="BH139" s="228"/>
      <c r="BI139" s="228"/>
      <c r="BJ139" s="228"/>
      <c r="BK139" s="228"/>
      <c r="BL139" s="228"/>
      <c r="BM139" s="228"/>
      <c r="BN139" s="228"/>
      <c r="BO139" s="228"/>
      <c r="BP139" s="228"/>
      <c r="BQ139" s="228"/>
      <c r="BR139" s="228"/>
      <c r="BS139" s="228"/>
      <c r="BT139" s="228"/>
      <c r="BU139" s="228"/>
      <c r="BV139" s="228"/>
      <c r="BW139" s="228"/>
      <c r="BX139" s="228"/>
      <c r="BY139" s="228"/>
      <c r="BZ139" s="228"/>
      <c r="CA139" s="228"/>
      <c r="CB139" s="228"/>
      <c r="CC139" s="228"/>
      <c r="CD139" s="228"/>
      <c r="CE139" s="228"/>
      <c r="CF139" s="228"/>
      <c r="CG139" s="228"/>
      <c r="CH139" s="228"/>
      <c r="CI139" s="228"/>
      <c r="CJ139" s="228"/>
      <c r="CK139" s="228"/>
      <c r="CL139" s="228"/>
      <c r="CM139" s="228"/>
      <c r="CN139" s="228"/>
      <c r="CO139" s="228"/>
      <c r="CP139" s="228"/>
      <c r="CQ139" s="228"/>
      <c r="CR139" s="228"/>
      <c r="CS139" s="228"/>
      <c r="CT139" s="228"/>
      <c r="CU139" s="228"/>
      <c r="CV139" s="228"/>
      <c r="CW139" s="228"/>
      <c r="CX139" s="228"/>
      <c r="CY139" s="228"/>
      <c r="CZ139" s="228"/>
      <c r="DA139" s="228"/>
      <c r="DB139" s="228"/>
      <c r="DC139" s="228"/>
      <c r="DD139" s="228"/>
      <c r="DE139" s="228"/>
      <c r="DF139" s="228"/>
      <c r="DG139" s="228"/>
      <c r="DH139" s="228"/>
      <c r="DI139" s="228"/>
      <c r="DJ139" s="228"/>
      <c r="DK139" s="228"/>
      <c r="DL139" s="228"/>
      <c r="DM139" s="228"/>
      <c r="DN139" s="228"/>
    </row>
    <row r="140" spans="1:118" s="229" customFormat="1" ht="18.75">
      <c r="A140" s="193"/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5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228"/>
      <c r="AX140" s="228"/>
      <c r="AY140" s="228"/>
      <c r="AZ140" s="228"/>
      <c r="BA140" s="228"/>
      <c r="BB140" s="228"/>
      <c r="BC140" s="228"/>
      <c r="BD140" s="228"/>
      <c r="BE140" s="228"/>
      <c r="BF140" s="228"/>
      <c r="BG140" s="228"/>
      <c r="BH140" s="228"/>
      <c r="BI140" s="228"/>
      <c r="BJ140" s="228"/>
      <c r="BK140" s="228"/>
      <c r="BL140" s="228"/>
      <c r="BM140" s="228"/>
      <c r="BN140" s="228"/>
      <c r="BO140" s="228"/>
      <c r="BP140" s="228"/>
      <c r="BQ140" s="228"/>
      <c r="BR140" s="228"/>
      <c r="BS140" s="228"/>
      <c r="BT140" s="228"/>
      <c r="BU140" s="228"/>
      <c r="BV140" s="228"/>
      <c r="BW140" s="228"/>
      <c r="BX140" s="228"/>
      <c r="BY140" s="228"/>
      <c r="BZ140" s="228"/>
      <c r="CA140" s="228"/>
      <c r="CB140" s="228"/>
      <c r="CC140" s="228"/>
      <c r="CD140" s="228"/>
      <c r="CE140" s="228"/>
      <c r="CF140" s="228"/>
      <c r="CG140" s="228"/>
      <c r="CH140" s="228"/>
      <c r="CI140" s="228"/>
      <c r="CJ140" s="228"/>
      <c r="CK140" s="228"/>
      <c r="CL140" s="228"/>
      <c r="CM140" s="228"/>
      <c r="CN140" s="228"/>
      <c r="CO140" s="228"/>
      <c r="CP140" s="228"/>
      <c r="CQ140" s="228"/>
      <c r="CR140" s="228"/>
      <c r="CS140" s="228"/>
      <c r="CT140" s="228"/>
      <c r="CU140" s="228"/>
      <c r="CV140" s="228"/>
      <c r="CW140" s="228"/>
      <c r="CX140" s="228"/>
      <c r="CY140" s="228"/>
      <c r="CZ140" s="228"/>
      <c r="DA140" s="228"/>
      <c r="DB140" s="228"/>
      <c r="DC140" s="228"/>
      <c r="DD140" s="228"/>
      <c r="DE140" s="228"/>
      <c r="DF140" s="228"/>
      <c r="DG140" s="228"/>
      <c r="DH140" s="228"/>
      <c r="DI140" s="228"/>
      <c r="DJ140" s="228"/>
      <c r="DK140" s="228"/>
      <c r="DL140" s="228"/>
      <c r="DM140" s="228"/>
      <c r="DN140" s="228"/>
    </row>
    <row r="141" spans="1:118" s="229" customFormat="1" ht="18.75">
      <c r="A141" s="193"/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5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  <c r="AY141" s="228"/>
      <c r="AZ141" s="228"/>
      <c r="BA141" s="228"/>
      <c r="BB141" s="228"/>
      <c r="BC141" s="228"/>
      <c r="BD141" s="228"/>
      <c r="BE141" s="228"/>
      <c r="BF141" s="228"/>
      <c r="BG141" s="228"/>
      <c r="BH141" s="228"/>
      <c r="BI141" s="228"/>
      <c r="BJ141" s="228"/>
      <c r="BK141" s="228"/>
      <c r="BL141" s="228"/>
      <c r="BM141" s="228"/>
      <c r="BN141" s="228"/>
      <c r="BO141" s="228"/>
      <c r="BP141" s="228"/>
      <c r="BQ141" s="228"/>
      <c r="BR141" s="228"/>
      <c r="BS141" s="228"/>
      <c r="BT141" s="228"/>
      <c r="BU141" s="228"/>
      <c r="BV141" s="228"/>
      <c r="BW141" s="228"/>
      <c r="BX141" s="228"/>
      <c r="BY141" s="228"/>
      <c r="BZ141" s="228"/>
      <c r="CA141" s="228"/>
      <c r="CB141" s="228"/>
      <c r="CC141" s="228"/>
      <c r="CD141" s="228"/>
      <c r="CE141" s="228"/>
      <c r="CF141" s="228"/>
      <c r="CG141" s="228"/>
      <c r="CH141" s="228"/>
      <c r="CI141" s="228"/>
      <c r="CJ141" s="228"/>
      <c r="CK141" s="228"/>
      <c r="CL141" s="228"/>
      <c r="CM141" s="228"/>
      <c r="CN141" s="228"/>
      <c r="CO141" s="228"/>
      <c r="CP141" s="228"/>
      <c r="CQ141" s="228"/>
      <c r="CR141" s="228"/>
      <c r="CS141" s="228"/>
      <c r="CT141" s="228"/>
      <c r="CU141" s="228"/>
      <c r="CV141" s="228"/>
      <c r="CW141" s="228"/>
      <c r="CX141" s="228"/>
      <c r="CY141" s="228"/>
      <c r="CZ141" s="228"/>
      <c r="DA141" s="228"/>
      <c r="DB141" s="228"/>
      <c r="DC141" s="228"/>
      <c r="DD141" s="228"/>
      <c r="DE141" s="228"/>
      <c r="DF141" s="228"/>
      <c r="DG141" s="228"/>
      <c r="DH141" s="228"/>
      <c r="DI141" s="228"/>
      <c r="DJ141" s="228"/>
      <c r="DK141" s="228"/>
      <c r="DL141" s="228"/>
      <c r="DM141" s="228"/>
      <c r="DN141" s="228"/>
    </row>
  </sheetData>
  <sheetProtection/>
  <autoFilter ref="A8:P134"/>
  <mergeCells count="9">
    <mergeCell ref="B57:D57"/>
    <mergeCell ref="A63:C63"/>
    <mergeCell ref="J5:O5"/>
    <mergeCell ref="J1:L1"/>
    <mergeCell ref="J2:L2"/>
    <mergeCell ref="A3:L3"/>
    <mergeCell ref="A5:A6"/>
    <mergeCell ref="B5:B6"/>
    <mergeCell ref="C5:I5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8" scale="95" r:id="rId1"/>
  <colBreaks count="2" manualBreakCount="2">
    <brk id="15" max="65535" man="1"/>
    <brk id="4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3"/>
  <sheetViews>
    <sheetView tabSelected="1" zoomScalePageLayoutView="0" workbookViewId="0" topLeftCell="A7">
      <selection activeCell="BW18" sqref="BW18"/>
    </sheetView>
  </sheetViews>
  <sheetFormatPr defaultColWidth="8.875" defaultRowHeight="12.75"/>
  <cols>
    <col min="1" max="1" width="33.25390625" style="670" customWidth="1"/>
    <col min="2" max="2" width="58.125" style="284" customWidth="1"/>
    <col min="3" max="3" width="13.875" style="284" hidden="1" customWidth="1"/>
    <col min="4" max="4" width="14.125" style="671" hidden="1" customWidth="1"/>
    <col min="5" max="5" width="12.375" style="669" hidden="1" customWidth="1"/>
    <col min="6" max="6" width="13.75390625" style="668" hidden="1" customWidth="1"/>
    <col min="7" max="7" width="15.25390625" style="671" hidden="1" customWidth="1"/>
    <col min="8" max="8" width="16.375" style="671" hidden="1" customWidth="1"/>
    <col min="9" max="9" width="16.75390625" style="671" hidden="1" customWidth="1"/>
    <col min="10" max="10" width="18.125" style="672" hidden="1" customWidth="1"/>
    <col min="11" max="11" width="20.00390625" style="669" hidden="1" customWidth="1"/>
    <col min="12" max="12" width="20.625" style="669" hidden="1" customWidth="1"/>
    <col min="13" max="13" width="16.25390625" style="668" hidden="1" customWidth="1"/>
    <col min="14" max="15" width="19.375" style="669" hidden="1" customWidth="1"/>
    <col min="16" max="16" width="16.375" style="668" hidden="1" customWidth="1"/>
    <col min="17" max="17" width="21.875" style="669" customWidth="1"/>
    <col min="18" max="18" width="23.25390625" style="669" customWidth="1"/>
    <col min="19" max="19" width="21.125" style="668" customWidth="1"/>
    <col min="20" max="20" width="21.25390625" style="669" hidden="1" customWidth="1"/>
    <col min="21" max="21" width="17.375" style="669" hidden="1" customWidth="1"/>
    <col min="22" max="22" width="14.875" style="668" hidden="1" customWidth="1"/>
    <col min="23" max="23" width="17.875" style="669" hidden="1" customWidth="1"/>
    <col min="24" max="24" width="17.00390625" style="669" hidden="1" customWidth="1"/>
    <col min="25" max="25" width="14.00390625" style="668" hidden="1" customWidth="1"/>
    <col min="26" max="27" width="20.375" style="669" hidden="1" customWidth="1"/>
    <col min="28" max="28" width="14.25390625" style="668" hidden="1" customWidth="1"/>
    <col min="29" max="29" width="24.125" style="669" hidden="1" customWidth="1"/>
    <col min="30" max="30" width="21.125" style="669" hidden="1" customWidth="1"/>
    <col min="31" max="31" width="13.75390625" style="668" hidden="1" customWidth="1"/>
    <col min="32" max="32" width="17.00390625" style="669" hidden="1" customWidth="1"/>
    <col min="33" max="33" width="17.75390625" style="669" hidden="1" customWidth="1"/>
    <col min="34" max="34" width="13.125" style="668" hidden="1" customWidth="1"/>
    <col min="35" max="35" width="19.00390625" style="669" hidden="1" customWidth="1"/>
    <col min="36" max="36" width="20.00390625" style="669" hidden="1" customWidth="1"/>
    <col min="37" max="37" width="14.875" style="668" hidden="1" customWidth="1"/>
    <col min="38" max="38" width="20.25390625" style="673" hidden="1" customWidth="1"/>
    <col min="39" max="39" width="17.00390625" style="673" hidden="1" customWidth="1"/>
    <col min="40" max="40" width="14.375" style="668" hidden="1" customWidth="1"/>
    <col min="41" max="41" width="18.375" style="669" hidden="1" customWidth="1"/>
    <col min="42" max="42" width="18.25390625" style="669" hidden="1" customWidth="1"/>
    <col min="43" max="43" width="14.00390625" style="668" hidden="1" customWidth="1"/>
    <col min="44" max="44" width="17.875" style="669" hidden="1" customWidth="1"/>
    <col min="45" max="45" width="18.875" style="669" hidden="1" customWidth="1"/>
    <col min="46" max="46" width="13.875" style="668" hidden="1" customWidth="1"/>
    <col min="47" max="47" width="19.125" style="674" hidden="1" customWidth="1"/>
    <col min="48" max="48" width="17.75390625" style="674" hidden="1" customWidth="1"/>
    <col min="49" max="49" width="19.75390625" style="674" hidden="1" customWidth="1"/>
    <col min="50" max="50" width="20.375" style="668" hidden="1" customWidth="1"/>
    <col min="51" max="51" width="6.125" style="283" hidden="1" customWidth="1"/>
    <col min="52" max="52" width="10.75390625" style="283" hidden="1" customWidth="1"/>
    <col min="53" max="53" width="17.00390625" style="283" hidden="1" customWidth="1"/>
    <col min="54" max="54" width="16.875" style="283" hidden="1" customWidth="1"/>
    <col min="55" max="55" width="8.875" style="283" hidden="1" customWidth="1"/>
    <col min="56" max="56" width="14.00390625" style="283" hidden="1" customWidth="1"/>
    <col min="57" max="57" width="16.25390625" style="283" hidden="1" customWidth="1"/>
    <col min="58" max="58" width="14.00390625" style="283" hidden="1" customWidth="1"/>
    <col min="59" max="59" width="14.875" style="283" hidden="1" customWidth="1"/>
    <col min="60" max="62" width="8.875" style="283" hidden="1" customWidth="1"/>
    <col min="63" max="63" width="14.125" style="283" hidden="1" customWidth="1"/>
    <col min="64" max="73" width="8.875" style="283" hidden="1" customWidth="1"/>
    <col min="74" max="74" width="8.875" style="283" customWidth="1"/>
    <col min="75" max="75" width="15.375" style="283" customWidth="1"/>
    <col min="76" max="82" width="8.875" style="283" customWidth="1"/>
    <col min="83" max="16384" width="8.875" style="283" customWidth="1"/>
  </cols>
  <sheetData>
    <row r="1" spans="1:50" ht="18.75" hidden="1">
      <c r="A1" s="346"/>
      <c r="B1" s="4"/>
      <c r="C1" s="4"/>
      <c r="D1" s="347"/>
      <c r="E1" s="348"/>
      <c r="F1" s="3"/>
      <c r="G1" s="347"/>
      <c r="H1" s="347"/>
      <c r="I1" s="347"/>
      <c r="J1" s="349"/>
      <c r="K1" s="3"/>
      <c r="L1" s="3"/>
      <c r="M1" s="3"/>
      <c r="N1" s="350"/>
      <c r="O1" s="351"/>
      <c r="P1" s="351"/>
      <c r="Q1" s="351"/>
      <c r="R1" s="351"/>
      <c r="S1" s="35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52"/>
      <c r="AM1" s="352"/>
      <c r="AN1" s="3"/>
      <c r="AO1" s="3"/>
      <c r="AP1" s="3"/>
      <c r="AQ1" s="3"/>
      <c r="AR1" s="350"/>
      <c r="AS1" s="353"/>
      <c r="AT1" s="353"/>
      <c r="AU1" s="730" t="s">
        <v>362</v>
      </c>
      <c r="AV1" s="731"/>
      <c r="AW1" s="731"/>
      <c r="AX1" s="354"/>
    </row>
    <row r="2" spans="1:50" ht="30.75" hidden="1">
      <c r="A2" s="732" t="s">
        <v>363</v>
      </c>
      <c r="B2" s="733"/>
      <c r="C2" s="733"/>
      <c r="D2" s="733"/>
      <c r="E2" s="733"/>
      <c r="F2" s="355"/>
      <c r="G2" s="356"/>
      <c r="H2" s="356"/>
      <c r="I2" s="356"/>
      <c r="J2" s="357"/>
      <c r="K2" s="358"/>
      <c r="L2" s="358"/>
      <c r="M2" s="355"/>
      <c r="N2" s="358"/>
      <c r="O2" s="358"/>
      <c r="P2" s="355"/>
      <c r="Q2" s="358"/>
      <c r="R2" s="358"/>
      <c r="S2" s="355"/>
      <c r="T2" s="358"/>
      <c r="U2" s="358"/>
      <c r="V2" s="355"/>
      <c r="W2" s="358"/>
      <c r="X2" s="358"/>
      <c r="Y2" s="355"/>
      <c r="Z2" s="358"/>
      <c r="AA2" s="358"/>
      <c r="AB2" s="355"/>
      <c r="AC2" s="358"/>
      <c r="AD2" s="358"/>
      <c r="AE2" s="355"/>
      <c r="AF2" s="358"/>
      <c r="AG2" s="358"/>
      <c r="AH2" s="355"/>
      <c r="AI2" s="358"/>
      <c r="AJ2" s="358"/>
      <c r="AK2" s="355"/>
      <c r="AL2" s="359"/>
      <c r="AM2" s="359"/>
      <c r="AN2" s="355"/>
      <c r="AO2" s="358"/>
      <c r="AP2" s="358"/>
      <c r="AQ2" s="355"/>
      <c r="AR2" s="358"/>
      <c r="AS2" s="353"/>
      <c r="AT2" s="353"/>
      <c r="AU2" s="731"/>
      <c r="AV2" s="731"/>
      <c r="AW2" s="731"/>
      <c r="AX2" s="360"/>
    </row>
    <row r="3" spans="1:50" ht="18.75" hidden="1">
      <c r="A3" s="346"/>
      <c r="B3" s="4"/>
      <c r="C3" s="4"/>
      <c r="D3" s="356"/>
      <c r="E3" s="358"/>
      <c r="F3" s="355"/>
      <c r="G3" s="356"/>
      <c r="H3" s="356"/>
      <c r="I3" s="356"/>
      <c r="J3" s="357"/>
      <c r="K3" s="358"/>
      <c r="L3" s="358"/>
      <c r="M3" s="355"/>
      <c r="N3" s="358"/>
      <c r="O3" s="358"/>
      <c r="P3" s="355"/>
      <c r="Q3" s="358"/>
      <c r="R3" s="358"/>
      <c r="S3" s="355"/>
      <c r="T3" s="358"/>
      <c r="U3" s="358"/>
      <c r="V3" s="355"/>
      <c r="W3" s="358"/>
      <c r="X3" s="358"/>
      <c r="Y3" s="355"/>
      <c r="Z3" s="358"/>
      <c r="AA3" s="358"/>
      <c r="AB3" s="355"/>
      <c r="AC3" s="358"/>
      <c r="AD3" s="358"/>
      <c r="AE3" s="355"/>
      <c r="AF3" s="358"/>
      <c r="AG3" s="358"/>
      <c r="AH3" s="355"/>
      <c r="AI3" s="358"/>
      <c r="AJ3" s="358"/>
      <c r="AK3" s="355"/>
      <c r="AL3" s="359"/>
      <c r="AM3" s="359"/>
      <c r="AN3" s="355"/>
      <c r="AO3" s="358"/>
      <c r="AP3" s="358"/>
      <c r="AQ3" s="355"/>
      <c r="AR3" s="358"/>
      <c r="AS3" s="358"/>
      <c r="AT3" s="355"/>
      <c r="AU3" s="49"/>
      <c r="AV3" s="49"/>
      <c r="AW3" s="49"/>
      <c r="AX3" s="361"/>
    </row>
    <row r="4" spans="1:50" ht="18.75" hidden="1">
      <c r="A4" s="346"/>
      <c r="B4" s="362"/>
      <c r="C4" s="362"/>
      <c r="D4" s="356"/>
      <c r="E4" s="358"/>
      <c r="F4" s="355"/>
      <c r="G4" s="356"/>
      <c r="H4" s="356"/>
      <c r="I4" s="356"/>
      <c r="J4" s="357"/>
      <c r="K4" s="358"/>
      <c r="L4" s="358"/>
      <c r="M4" s="355"/>
      <c r="N4" s="358"/>
      <c r="O4" s="358"/>
      <c r="P4" s="355"/>
      <c r="Q4" s="358"/>
      <c r="R4" s="358"/>
      <c r="S4" s="355"/>
      <c r="T4" s="358"/>
      <c r="U4" s="358"/>
      <c r="V4" s="355"/>
      <c r="W4" s="358"/>
      <c r="X4" s="358"/>
      <c r="Y4" s="355"/>
      <c r="Z4" s="358"/>
      <c r="AA4" s="358"/>
      <c r="AB4" s="355"/>
      <c r="AC4" s="358"/>
      <c r="AD4" s="358"/>
      <c r="AE4" s="355"/>
      <c r="AF4" s="358"/>
      <c r="AG4" s="358"/>
      <c r="AH4" s="355"/>
      <c r="AI4" s="358"/>
      <c r="AJ4" s="358"/>
      <c r="AK4" s="355"/>
      <c r="AL4" s="359"/>
      <c r="AM4" s="359"/>
      <c r="AN4" s="355"/>
      <c r="AO4" s="358"/>
      <c r="AP4" s="358"/>
      <c r="AQ4" s="355"/>
      <c r="AR4" s="358"/>
      <c r="AS4" s="358"/>
      <c r="AT4" s="355"/>
      <c r="AU4" s="49"/>
      <c r="AV4" s="49"/>
      <c r="AW4" s="49"/>
      <c r="AX4" s="361"/>
    </row>
    <row r="5" spans="1:50" ht="20.25" hidden="1">
      <c r="A5" s="346"/>
      <c r="B5" s="363"/>
      <c r="C5" s="363"/>
      <c r="D5" s="364" t="s">
        <v>516</v>
      </c>
      <c r="E5" s="365"/>
      <c r="F5" s="366"/>
      <c r="G5" s="367"/>
      <c r="H5" s="367"/>
      <c r="I5" s="367"/>
      <c r="J5" s="368"/>
      <c r="K5" s="365"/>
      <c r="L5" s="365"/>
      <c r="M5" s="366"/>
      <c r="N5" s="365"/>
      <c r="O5" s="365"/>
      <c r="P5" s="366"/>
      <c r="Q5" s="365"/>
      <c r="R5" s="365"/>
      <c r="S5" s="366"/>
      <c r="T5" s="365"/>
      <c r="U5" s="365"/>
      <c r="V5" s="366"/>
      <c r="W5" s="365"/>
      <c r="X5" s="365"/>
      <c r="Y5" s="366"/>
      <c r="Z5" s="365"/>
      <c r="AA5" s="365"/>
      <c r="AB5" s="366"/>
      <c r="AC5" s="365"/>
      <c r="AD5" s="365"/>
      <c r="AE5" s="366"/>
      <c r="AF5" s="365"/>
      <c r="AG5" s="365"/>
      <c r="AH5" s="366"/>
      <c r="AI5" s="365"/>
      <c r="AJ5" s="365"/>
      <c r="AK5" s="366"/>
      <c r="AL5" s="369"/>
      <c r="AM5" s="369"/>
      <c r="AN5" s="366"/>
      <c r="AO5" s="365"/>
      <c r="AP5" s="365"/>
      <c r="AQ5" s="366"/>
      <c r="AR5" s="365"/>
      <c r="AS5" s="365"/>
      <c r="AT5" s="366"/>
      <c r="AU5" s="370"/>
      <c r="AV5" s="49"/>
      <c r="AW5" s="49"/>
      <c r="AX5" s="355"/>
    </row>
    <row r="6" spans="1:50" ht="20.25" hidden="1">
      <c r="A6" s="346"/>
      <c r="B6" s="363"/>
      <c r="C6" s="363"/>
      <c r="D6" s="367"/>
      <c r="E6" s="365"/>
      <c r="F6" s="366"/>
      <c r="G6" s="367"/>
      <c r="H6" s="367"/>
      <c r="I6" s="367"/>
      <c r="J6" s="368"/>
      <c r="K6" s="365"/>
      <c r="L6" s="365"/>
      <c r="M6" s="366"/>
      <c r="N6" s="365"/>
      <c r="O6" s="365"/>
      <c r="P6" s="366"/>
      <c r="Q6" s="365"/>
      <c r="R6" s="365"/>
      <c r="S6" s="366"/>
      <c r="T6" s="365"/>
      <c r="U6" s="365"/>
      <c r="V6" s="366"/>
      <c r="W6" s="365"/>
      <c r="X6" s="365"/>
      <c r="Y6" s="366"/>
      <c r="Z6" s="365"/>
      <c r="AA6" s="365"/>
      <c r="AB6" s="366"/>
      <c r="AC6" s="365"/>
      <c r="AD6" s="365"/>
      <c r="AE6" s="366"/>
      <c r="AF6" s="365"/>
      <c r="AG6" s="365"/>
      <c r="AH6" s="366"/>
      <c r="AI6" s="365"/>
      <c r="AJ6" s="365"/>
      <c r="AK6" s="366"/>
      <c r="AL6" s="369"/>
      <c r="AM6" s="369"/>
      <c r="AN6" s="366"/>
      <c r="AO6" s="365"/>
      <c r="AP6" s="365"/>
      <c r="AQ6" s="366"/>
      <c r="AR6" s="365"/>
      <c r="AS6" s="365"/>
      <c r="AT6" s="366"/>
      <c r="AU6" s="370"/>
      <c r="AV6" s="49"/>
      <c r="AW6" s="49"/>
      <c r="AX6" s="355"/>
    </row>
    <row r="7" spans="1:50" ht="35.25" customHeight="1">
      <c r="A7" s="371" t="s">
        <v>626</v>
      </c>
      <c r="C7" s="372"/>
      <c r="D7" s="373"/>
      <c r="E7" s="374"/>
      <c r="F7" s="375"/>
      <c r="G7" s="376"/>
      <c r="H7" s="376"/>
      <c r="I7" s="376"/>
      <c r="J7" s="377"/>
      <c r="K7" s="374"/>
      <c r="L7" s="374"/>
      <c r="M7" s="375"/>
      <c r="N7" s="374"/>
      <c r="O7" s="374"/>
      <c r="P7" s="375"/>
      <c r="Q7" s="374"/>
      <c r="R7" s="374"/>
      <c r="S7" s="375"/>
      <c r="T7" s="374"/>
      <c r="U7" s="374"/>
      <c r="V7" s="375"/>
      <c r="W7" s="374"/>
      <c r="X7" s="374"/>
      <c r="Y7" s="375"/>
      <c r="Z7" s="374"/>
      <c r="AA7" s="374"/>
      <c r="AB7" s="375"/>
      <c r="AC7" s="374"/>
      <c r="AD7" s="374"/>
      <c r="AE7" s="375"/>
      <c r="AF7" s="374"/>
      <c r="AG7" s="374"/>
      <c r="AH7" s="375"/>
      <c r="AI7" s="374"/>
      <c r="AJ7" s="374"/>
      <c r="AK7" s="375"/>
      <c r="AL7" s="378"/>
      <c r="AM7" s="378"/>
      <c r="AN7" s="375"/>
      <c r="AO7" s="374"/>
      <c r="AP7" s="374"/>
      <c r="AQ7" s="375"/>
      <c r="AR7" s="374"/>
      <c r="AS7" s="365"/>
      <c r="AT7" s="375"/>
      <c r="AU7" s="370"/>
      <c r="AV7" s="49"/>
      <c r="AW7" s="49"/>
      <c r="AX7" s="355"/>
    </row>
    <row r="8" spans="1:50" ht="18.75">
      <c r="A8" s="346"/>
      <c r="B8" s="379"/>
      <c r="C8" s="380"/>
      <c r="D8" s="381"/>
      <c r="E8" s="382"/>
      <c r="F8" s="383"/>
      <c r="G8" s="384"/>
      <c r="H8" s="384"/>
      <c r="I8" s="384"/>
      <c r="J8" s="385"/>
      <c r="K8" s="382"/>
      <c r="L8" s="382"/>
      <c r="M8" s="383"/>
      <c r="N8" s="382"/>
      <c r="O8" s="382"/>
      <c r="P8" s="383"/>
      <c r="Q8" s="382"/>
      <c r="R8" s="382"/>
      <c r="S8" s="383"/>
      <c r="T8" s="382"/>
      <c r="U8" s="382"/>
      <c r="V8" s="383"/>
      <c r="W8" s="382"/>
      <c r="X8" s="382"/>
      <c r="Y8" s="383"/>
      <c r="Z8" s="382"/>
      <c r="AA8" s="382"/>
      <c r="AB8" s="383"/>
      <c r="AC8" s="382"/>
      <c r="AD8" s="382"/>
      <c r="AE8" s="383"/>
      <c r="AF8" s="382"/>
      <c r="AG8" s="382"/>
      <c r="AH8" s="383"/>
      <c r="AI8" s="382"/>
      <c r="AJ8" s="382"/>
      <c r="AK8" s="383"/>
      <c r="AL8" s="386"/>
      <c r="AM8" s="386"/>
      <c r="AN8" s="383"/>
      <c r="AO8" s="382"/>
      <c r="AP8" s="382"/>
      <c r="AQ8" s="383"/>
      <c r="AR8" s="382"/>
      <c r="AS8" s="358"/>
      <c r="AT8" s="383"/>
      <c r="AU8" s="49"/>
      <c r="AV8" s="49"/>
      <c r="AW8" s="49"/>
      <c r="AX8" s="355"/>
    </row>
    <row r="9" spans="1:59" s="287" customFormat="1" ht="14.25" customHeight="1">
      <c r="A9" s="387"/>
      <c r="B9" s="388"/>
      <c r="C9" s="734" t="s">
        <v>364</v>
      </c>
      <c r="D9" s="735"/>
      <c r="E9" s="736"/>
      <c r="F9" s="743" t="s">
        <v>520</v>
      </c>
      <c r="G9" s="789" t="s">
        <v>365</v>
      </c>
      <c r="H9" s="790"/>
      <c r="I9" s="791"/>
      <c r="J9" s="798" t="s">
        <v>520</v>
      </c>
      <c r="K9" s="799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0"/>
      <c r="AS9" s="800"/>
      <c r="AT9" s="801"/>
      <c r="AU9" s="802" t="s">
        <v>366</v>
      </c>
      <c r="AV9" s="751"/>
      <c r="AW9" s="751"/>
      <c r="AX9" s="751"/>
      <c r="BD9" s="754" t="s">
        <v>367</v>
      </c>
      <c r="BE9" s="754"/>
      <c r="BF9" s="754"/>
      <c r="BG9" s="754"/>
    </row>
    <row r="10" spans="1:59" s="287" customFormat="1" ht="12.75" customHeight="1">
      <c r="A10" s="389"/>
      <c r="B10" s="390"/>
      <c r="C10" s="737"/>
      <c r="D10" s="738"/>
      <c r="E10" s="739"/>
      <c r="F10" s="744"/>
      <c r="G10" s="792"/>
      <c r="H10" s="793"/>
      <c r="I10" s="794"/>
      <c r="J10" s="748"/>
      <c r="K10" s="803" t="s">
        <v>368</v>
      </c>
      <c r="L10" s="803"/>
      <c r="M10" s="745" t="s">
        <v>369</v>
      </c>
      <c r="N10" s="803" t="s">
        <v>370</v>
      </c>
      <c r="O10" s="803"/>
      <c r="P10" s="745" t="s">
        <v>369</v>
      </c>
      <c r="Q10" s="803" t="s">
        <v>371</v>
      </c>
      <c r="R10" s="803"/>
      <c r="S10" s="745" t="s">
        <v>369</v>
      </c>
      <c r="T10" s="803" t="s">
        <v>372</v>
      </c>
      <c r="U10" s="803"/>
      <c r="V10" s="745" t="s">
        <v>369</v>
      </c>
      <c r="W10" s="803" t="s">
        <v>373</v>
      </c>
      <c r="X10" s="803"/>
      <c r="Y10" s="745" t="s">
        <v>369</v>
      </c>
      <c r="Z10" s="803" t="s">
        <v>374</v>
      </c>
      <c r="AA10" s="803"/>
      <c r="AB10" s="745" t="s">
        <v>369</v>
      </c>
      <c r="AC10" s="803" t="s">
        <v>375</v>
      </c>
      <c r="AD10" s="803"/>
      <c r="AE10" s="745" t="s">
        <v>369</v>
      </c>
      <c r="AF10" s="803" t="s">
        <v>376</v>
      </c>
      <c r="AG10" s="803"/>
      <c r="AH10" s="745" t="s">
        <v>369</v>
      </c>
      <c r="AI10" s="803" t="s">
        <v>377</v>
      </c>
      <c r="AJ10" s="803"/>
      <c r="AK10" s="745" t="s">
        <v>369</v>
      </c>
      <c r="AL10" s="804" t="s">
        <v>378</v>
      </c>
      <c r="AM10" s="804"/>
      <c r="AN10" s="745" t="s">
        <v>369</v>
      </c>
      <c r="AO10" s="803" t="s">
        <v>379</v>
      </c>
      <c r="AP10" s="803"/>
      <c r="AQ10" s="745" t="s">
        <v>369</v>
      </c>
      <c r="AR10" s="803" t="s">
        <v>380</v>
      </c>
      <c r="AS10" s="803"/>
      <c r="AT10" s="745" t="s">
        <v>369</v>
      </c>
      <c r="AU10" s="751"/>
      <c r="AV10" s="751"/>
      <c r="AW10" s="751"/>
      <c r="AX10" s="751"/>
      <c r="BD10" s="754"/>
      <c r="BE10" s="754"/>
      <c r="BF10" s="754"/>
      <c r="BG10" s="754"/>
    </row>
    <row r="11" spans="1:59" s="287" customFormat="1" ht="12.75" customHeight="1">
      <c r="A11" s="389"/>
      <c r="B11" s="390"/>
      <c r="C11" s="737"/>
      <c r="D11" s="738"/>
      <c r="E11" s="739"/>
      <c r="F11" s="744"/>
      <c r="G11" s="792"/>
      <c r="H11" s="793"/>
      <c r="I11" s="794"/>
      <c r="J11" s="748"/>
      <c r="K11" s="753"/>
      <c r="L11" s="753"/>
      <c r="M11" s="752"/>
      <c r="N11" s="753"/>
      <c r="O11" s="753"/>
      <c r="P11" s="752"/>
      <c r="Q11" s="753"/>
      <c r="R11" s="753"/>
      <c r="S11" s="752"/>
      <c r="T11" s="753"/>
      <c r="U11" s="753"/>
      <c r="V11" s="752"/>
      <c r="W11" s="753"/>
      <c r="X11" s="753"/>
      <c r="Y11" s="752"/>
      <c r="Z11" s="753"/>
      <c r="AA11" s="753"/>
      <c r="AB11" s="752"/>
      <c r="AC11" s="753"/>
      <c r="AD11" s="753"/>
      <c r="AE11" s="752"/>
      <c r="AF11" s="753"/>
      <c r="AG11" s="753"/>
      <c r="AH11" s="752"/>
      <c r="AI11" s="753"/>
      <c r="AJ11" s="753"/>
      <c r="AK11" s="752"/>
      <c r="AL11" s="758"/>
      <c r="AM11" s="758"/>
      <c r="AN11" s="752"/>
      <c r="AO11" s="753"/>
      <c r="AP11" s="753"/>
      <c r="AQ11" s="752"/>
      <c r="AR11" s="753"/>
      <c r="AS11" s="753"/>
      <c r="AT11" s="752"/>
      <c r="AU11" s="751"/>
      <c r="AV11" s="751"/>
      <c r="AW11" s="751"/>
      <c r="AX11" s="751"/>
      <c r="BD11" s="754"/>
      <c r="BE11" s="754"/>
      <c r="BF11" s="754"/>
      <c r="BG11" s="754"/>
    </row>
    <row r="12" spans="1:59" s="287" customFormat="1" ht="16.5" customHeight="1">
      <c r="A12" s="389"/>
      <c r="B12" s="390"/>
      <c r="C12" s="737"/>
      <c r="D12" s="738"/>
      <c r="E12" s="739"/>
      <c r="F12" s="744"/>
      <c r="G12" s="792"/>
      <c r="H12" s="793"/>
      <c r="I12" s="794"/>
      <c r="J12" s="748"/>
      <c r="K12" s="753"/>
      <c r="L12" s="753"/>
      <c r="M12" s="752"/>
      <c r="N12" s="753"/>
      <c r="O12" s="753"/>
      <c r="P12" s="752"/>
      <c r="Q12" s="753"/>
      <c r="R12" s="753"/>
      <c r="S12" s="752"/>
      <c r="T12" s="753"/>
      <c r="U12" s="753"/>
      <c r="V12" s="752"/>
      <c r="W12" s="753"/>
      <c r="X12" s="753"/>
      <c r="Y12" s="752"/>
      <c r="Z12" s="753"/>
      <c r="AA12" s="753"/>
      <c r="AB12" s="752"/>
      <c r="AC12" s="753"/>
      <c r="AD12" s="753"/>
      <c r="AE12" s="752"/>
      <c r="AF12" s="753"/>
      <c r="AG12" s="753"/>
      <c r="AH12" s="752"/>
      <c r="AI12" s="753"/>
      <c r="AJ12" s="753"/>
      <c r="AK12" s="752"/>
      <c r="AL12" s="758"/>
      <c r="AM12" s="758"/>
      <c r="AN12" s="752"/>
      <c r="AO12" s="753"/>
      <c r="AP12" s="753"/>
      <c r="AQ12" s="752"/>
      <c r="AR12" s="753"/>
      <c r="AS12" s="753"/>
      <c r="AT12" s="752"/>
      <c r="AU12" s="751"/>
      <c r="AV12" s="751"/>
      <c r="AW12" s="751"/>
      <c r="AX12" s="751"/>
      <c r="BD12" s="754"/>
      <c r="BE12" s="754"/>
      <c r="BF12" s="754"/>
      <c r="BG12" s="754"/>
    </row>
    <row r="13" spans="1:59" s="287" customFormat="1" ht="18.75">
      <c r="A13" s="389"/>
      <c r="B13" s="390"/>
      <c r="C13" s="740"/>
      <c r="D13" s="741"/>
      <c r="E13" s="742"/>
      <c r="F13" s="744"/>
      <c r="G13" s="795"/>
      <c r="H13" s="796"/>
      <c r="I13" s="797"/>
      <c r="J13" s="748"/>
      <c r="K13" s="753"/>
      <c r="L13" s="753"/>
      <c r="M13" s="752"/>
      <c r="N13" s="753"/>
      <c r="O13" s="753"/>
      <c r="P13" s="752"/>
      <c r="Q13" s="753"/>
      <c r="R13" s="753"/>
      <c r="S13" s="752"/>
      <c r="T13" s="753"/>
      <c r="U13" s="753"/>
      <c r="V13" s="752"/>
      <c r="W13" s="753"/>
      <c r="X13" s="753"/>
      <c r="Y13" s="752"/>
      <c r="Z13" s="753"/>
      <c r="AA13" s="753"/>
      <c r="AB13" s="752"/>
      <c r="AC13" s="753"/>
      <c r="AD13" s="753"/>
      <c r="AE13" s="752"/>
      <c r="AF13" s="753"/>
      <c r="AG13" s="753"/>
      <c r="AH13" s="752"/>
      <c r="AI13" s="753"/>
      <c r="AJ13" s="753"/>
      <c r="AK13" s="752"/>
      <c r="AL13" s="758"/>
      <c r="AM13" s="758"/>
      <c r="AN13" s="752"/>
      <c r="AO13" s="753"/>
      <c r="AP13" s="753"/>
      <c r="AQ13" s="752"/>
      <c r="AR13" s="753"/>
      <c r="AS13" s="753"/>
      <c r="AT13" s="752"/>
      <c r="AU13" s="751"/>
      <c r="AV13" s="751"/>
      <c r="AW13" s="751"/>
      <c r="AX13" s="751"/>
      <c r="BD13" s="754"/>
      <c r="BE13" s="754"/>
      <c r="BF13" s="754"/>
      <c r="BG13" s="754"/>
    </row>
    <row r="14" spans="1:59" s="287" customFormat="1" ht="33" customHeight="1">
      <c r="A14" s="391" t="s">
        <v>381</v>
      </c>
      <c r="B14" s="390" t="s">
        <v>382</v>
      </c>
      <c r="C14" s="759" t="s">
        <v>517</v>
      </c>
      <c r="D14" s="759" t="s">
        <v>518</v>
      </c>
      <c r="E14" s="753" t="s">
        <v>519</v>
      </c>
      <c r="F14" s="744"/>
      <c r="G14" s="759" t="s">
        <v>383</v>
      </c>
      <c r="H14" s="759" t="s">
        <v>518</v>
      </c>
      <c r="I14" s="805" t="s">
        <v>519</v>
      </c>
      <c r="J14" s="748"/>
      <c r="K14" s="757" t="s">
        <v>384</v>
      </c>
      <c r="L14" s="746" t="s">
        <v>519</v>
      </c>
      <c r="M14" s="752"/>
      <c r="N14" s="757" t="s">
        <v>384</v>
      </c>
      <c r="O14" s="746" t="s">
        <v>519</v>
      </c>
      <c r="P14" s="752"/>
      <c r="Q14" s="757" t="s">
        <v>627</v>
      </c>
      <c r="R14" s="746" t="s">
        <v>519</v>
      </c>
      <c r="S14" s="752"/>
      <c r="T14" s="757" t="s">
        <v>384</v>
      </c>
      <c r="U14" s="746" t="s">
        <v>519</v>
      </c>
      <c r="V14" s="752"/>
      <c r="W14" s="757" t="s">
        <v>384</v>
      </c>
      <c r="X14" s="746" t="s">
        <v>519</v>
      </c>
      <c r="Y14" s="752"/>
      <c r="Z14" s="757" t="s">
        <v>384</v>
      </c>
      <c r="AA14" s="746" t="s">
        <v>519</v>
      </c>
      <c r="AB14" s="752"/>
      <c r="AC14" s="757" t="s">
        <v>384</v>
      </c>
      <c r="AD14" s="746" t="s">
        <v>519</v>
      </c>
      <c r="AE14" s="752"/>
      <c r="AF14" s="757" t="s">
        <v>384</v>
      </c>
      <c r="AG14" s="746" t="s">
        <v>519</v>
      </c>
      <c r="AH14" s="752"/>
      <c r="AI14" s="757" t="s">
        <v>384</v>
      </c>
      <c r="AJ14" s="746" t="s">
        <v>519</v>
      </c>
      <c r="AK14" s="752"/>
      <c r="AL14" s="755" t="s">
        <v>384</v>
      </c>
      <c r="AM14" s="756" t="s">
        <v>519</v>
      </c>
      <c r="AN14" s="752"/>
      <c r="AO14" s="757" t="s">
        <v>384</v>
      </c>
      <c r="AP14" s="746" t="s">
        <v>519</v>
      </c>
      <c r="AQ14" s="752"/>
      <c r="AR14" s="757" t="s">
        <v>384</v>
      </c>
      <c r="AS14" s="746" t="s">
        <v>519</v>
      </c>
      <c r="AT14" s="752"/>
      <c r="AU14" s="757" t="s">
        <v>385</v>
      </c>
      <c r="AV14" s="759" t="s">
        <v>518</v>
      </c>
      <c r="AW14" s="746" t="s">
        <v>519</v>
      </c>
      <c r="AX14" s="752" t="s">
        <v>520</v>
      </c>
      <c r="BD14" s="766" t="s">
        <v>385</v>
      </c>
      <c r="BE14" s="767" t="s">
        <v>386</v>
      </c>
      <c r="BF14" s="762" t="s">
        <v>387</v>
      </c>
      <c r="BG14" s="764" t="s">
        <v>388</v>
      </c>
    </row>
    <row r="15" spans="1:59" s="287" customFormat="1" ht="28.5" customHeight="1">
      <c r="A15" s="391"/>
      <c r="B15" s="390"/>
      <c r="C15" s="760"/>
      <c r="D15" s="760"/>
      <c r="E15" s="753"/>
      <c r="F15" s="744"/>
      <c r="G15" s="760"/>
      <c r="H15" s="760"/>
      <c r="I15" s="806"/>
      <c r="J15" s="748"/>
      <c r="K15" s="757"/>
      <c r="L15" s="746"/>
      <c r="M15" s="752"/>
      <c r="N15" s="757"/>
      <c r="O15" s="746"/>
      <c r="P15" s="752"/>
      <c r="Q15" s="757"/>
      <c r="R15" s="746"/>
      <c r="S15" s="752"/>
      <c r="T15" s="757"/>
      <c r="U15" s="746"/>
      <c r="V15" s="752"/>
      <c r="W15" s="757"/>
      <c r="X15" s="746"/>
      <c r="Y15" s="752"/>
      <c r="Z15" s="757"/>
      <c r="AA15" s="746"/>
      <c r="AB15" s="752"/>
      <c r="AC15" s="757"/>
      <c r="AD15" s="746"/>
      <c r="AE15" s="752"/>
      <c r="AF15" s="757"/>
      <c r="AG15" s="746"/>
      <c r="AH15" s="752"/>
      <c r="AI15" s="757"/>
      <c r="AJ15" s="746"/>
      <c r="AK15" s="752"/>
      <c r="AL15" s="755"/>
      <c r="AM15" s="756"/>
      <c r="AN15" s="752"/>
      <c r="AO15" s="757"/>
      <c r="AP15" s="746"/>
      <c r="AQ15" s="752"/>
      <c r="AR15" s="757"/>
      <c r="AS15" s="746"/>
      <c r="AT15" s="752"/>
      <c r="AU15" s="757"/>
      <c r="AV15" s="760"/>
      <c r="AW15" s="746"/>
      <c r="AX15" s="763"/>
      <c r="BD15" s="766"/>
      <c r="BE15" s="768"/>
      <c r="BF15" s="762"/>
      <c r="BG15" s="765"/>
    </row>
    <row r="16" spans="1:59" s="287" customFormat="1" ht="33" customHeight="1">
      <c r="A16" s="391"/>
      <c r="B16" s="390"/>
      <c r="C16" s="760"/>
      <c r="D16" s="760"/>
      <c r="E16" s="753"/>
      <c r="F16" s="744"/>
      <c r="G16" s="760"/>
      <c r="H16" s="760"/>
      <c r="I16" s="806"/>
      <c r="J16" s="748"/>
      <c r="K16" s="757"/>
      <c r="L16" s="746"/>
      <c r="M16" s="752"/>
      <c r="N16" s="757"/>
      <c r="O16" s="746"/>
      <c r="P16" s="752"/>
      <c r="Q16" s="757"/>
      <c r="R16" s="746"/>
      <c r="S16" s="752"/>
      <c r="T16" s="757"/>
      <c r="U16" s="746"/>
      <c r="V16" s="752"/>
      <c r="W16" s="757"/>
      <c r="X16" s="746"/>
      <c r="Y16" s="752"/>
      <c r="Z16" s="757"/>
      <c r="AA16" s="746"/>
      <c r="AB16" s="752"/>
      <c r="AC16" s="757"/>
      <c r="AD16" s="746"/>
      <c r="AE16" s="752"/>
      <c r="AF16" s="757"/>
      <c r="AG16" s="746"/>
      <c r="AH16" s="752"/>
      <c r="AI16" s="757"/>
      <c r="AJ16" s="746"/>
      <c r="AK16" s="752"/>
      <c r="AL16" s="755"/>
      <c r="AM16" s="756"/>
      <c r="AN16" s="752"/>
      <c r="AO16" s="757"/>
      <c r="AP16" s="746"/>
      <c r="AQ16" s="752"/>
      <c r="AR16" s="757"/>
      <c r="AS16" s="746"/>
      <c r="AT16" s="752"/>
      <c r="AU16" s="757"/>
      <c r="AV16" s="760"/>
      <c r="AW16" s="746"/>
      <c r="AX16" s="763"/>
      <c r="BD16" s="766"/>
      <c r="BE16" s="768"/>
      <c r="BF16" s="762"/>
      <c r="BG16" s="765"/>
    </row>
    <row r="17" spans="1:59" s="287" customFormat="1" ht="43.5" customHeight="1">
      <c r="A17" s="391"/>
      <c r="B17" s="390"/>
      <c r="C17" s="760"/>
      <c r="D17" s="760"/>
      <c r="E17" s="753"/>
      <c r="F17" s="744"/>
      <c r="G17" s="760"/>
      <c r="H17" s="760"/>
      <c r="I17" s="806"/>
      <c r="J17" s="748"/>
      <c r="K17" s="757"/>
      <c r="L17" s="746"/>
      <c r="M17" s="752"/>
      <c r="N17" s="757"/>
      <c r="O17" s="746"/>
      <c r="P17" s="752"/>
      <c r="Q17" s="757"/>
      <c r="R17" s="746"/>
      <c r="S17" s="752"/>
      <c r="T17" s="757"/>
      <c r="U17" s="746"/>
      <c r="V17" s="752"/>
      <c r="W17" s="757"/>
      <c r="X17" s="746"/>
      <c r="Y17" s="752"/>
      <c r="Z17" s="757"/>
      <c r="AA17" s="746"/>
      <c r="AB17" s="752"/>
      <c r="AC17" s="757"/>
      <c r="AD17" s="746"/>
      <c r="AE17" s="752"/>
      <c r="AF17" s="757"/>
      <c r="AG17" s="746"/>
      <c r="AH17" s="752"/>
      <c r="AI17" s="757"/>
      <c r="AJ17" s="746"/>
      <c r="AK17" s="752"/>
      <c r="AL17" s="755"/>
      <c r="AM17" s="756"/>
      <c r="AN17" s="752"/>
      <c r="AO17" s="757"/>
      <c r="AP17" s="746"/>
      <c r="AQ17" s="752"/>
      <c r="AR17" s="757"/>
      <c r="AS17" s="746"/>
      <c r="AT17" s="752"/>
      <c r="AU17" s="757"/>
      <c r="AV17" s="760"/>
      <c r="AW17" s="746"/>
      <c r="AX17" s="763"/>
      <c r="BD17" s="766"/>
      <c r="BE17" s="768"/>
      <c r="BF17" s="762"/>
      <c r="BG17" s="765"/>
    </row>
    <row r="18" spans="1:59" s="287" customFormat="1" ht="76.5" customHeight="1">
      <c r="A18" s="392"/>
      <c r="B18" s="393"/>
      <c r="C18" s="761"/>
      <c r="D18" s="761"/>
      <c r="E18" s="753"/>
      <c r="F18" s="745"/>
      <c r="G18" s="761"/>
      <c r="H18" s="761"/>
      <c r="I18" s="807"/>
      <c r="J18" s="749"/>
      <c r="K18" s="757"/>
      <c r="L18" s="746"/>
      <c r="M18" s="752"/>
      <c r="N18" s="757"/>
      <c r="O18" s="746"/>
      <c r="P18" s="752"/>
      <c r="Q18" s="757"/>
      <c r="R18" s="746"/>
      <c r="S18" s="752"/>
      <c r="T18" s="757"/>
      <c r="U18" s="746"/>
      <c r="V18" s="752"/>
      <c r="W18" s="757"/>
      <c r="X18" s="746"/>
      <c r="Y18" s="752"/>
      <c r="Z18" s="757"/>
      <c r="AA18" s="746"/>
      <c r="AB18" s="752"/>
      <c r="AC18" s="757"/>
      <c r="AD18" s="746"/>
      <c r="AE18" s="752"/>
      <c r="AF18" s="757"/>
      <c r="AG18" s="746"/>
      <c r="AH18" s="752"/>
      <c r="AI18" s="757"/>
      <c r="AJ18" s="746"/>
      <c r="AK18" s="752"/>
      <c r="AL18" s="755"/>
      <c r="AM18" s="756"/>
      <c r="AN18" s="752"/>
      <c r="AO18" s="757"/>
      <c r="AP18" s="746"/>
      <c r="AQ18" s="752"/>
      <c r="AR18" s="757"/>
      <c r="AS18" s="746"/>
      <c r="AT18" s="752"/>
      <c r="AU18" s="757"/>
      <c r="AV18" s="761"/>
      <c r="AW18" s="746"/>
      <c r="AX18" s="763"/>
      <c r="BD18" s="766"/>
      <c r="BE18" s="769"/>
      <c r="BF18" s="762"/>
      <c r="BG18" s="765"/>
    </row>
    <row r="19" spans="1:59" s="296" customFormat="1" ht="37.5">
      <c r="A19" s="394" t="s">
        <v>58</v>
      </c>
      <c r="B19" s="395" t="s">
        <v>195</v>
      </c>
      <c r="C19" s="396">
        <f>SUM(C20:C45)</f>
        <v>0</v>
      </c>
      <c r="D19" s="396">
        <f>SUM(D20:D45)</f>
        <v>0</v>
      </c>
      <c r="E19" s="396">
        <f>SUM(E20:E45)</f>
        <v>0</v>
      </c>
      <c r="F19" s="397" t="e">
        <f>E19/D19*100</f>
        <v>#DIV/0!</v>
      </c>
      <c r="G19" s="398">
        <f aca="true" t="shared" si="0" ref="G19:G82">K19+N19+Q19+T19+W19+Z19+AC19+AF19+AI19+AL19+AO19+AR19</f>
        <v>46769</v>
      </c>
      <c r="H19" s="398">
        <f>G19</f>
        <v>46769</v>
      </c>
      <c r="I19" s="396">
        <f>L19+O19+R19+U19+X19+AA19+AD19+AG19+AJ19+AM19+AP19+AS19</f>
        <v>46689.15619000001</v>
      </c>
      <c r="J19" s="399">
        <f>I19/H19*100</f>
        <v>99.82928048493662</v>
      </c>
      <c r="K19" s="400">
        <f>SUM(K20:K45)</f>
        <v>0</v>
      </c>
      <c r="L19" s="400">
        <f>SUM(L20:L45)</f>
        <v>0</v>
      </c>
      <c r="M19" s="401" t="e">
        <f>L19/K19*100</f>
        <v>#DIV/0!</v>
      </c>
      <c r="N19" s="400">
        <f>SUM(N20:N45)</f>
        <v>0</v>
      </c>
      <c r="O19" s="400">
        <f>SUM(O20:O45)</f>
        <v>0</v>
      </c>
      <c r="P19" s="401" t="e">
        <f>O19/N19*100</f>
        <v>#DIV/0!</v>
      </c>
      <c r="Q19" s="400">
        <f>SUM(Q20:Q45)</f>
        <v>46769</v>
      </c>
      <c r="R19" s="400">
        <f>SUM(R20:R45)</f>
        <v>46689.15619000001</v>
      </c>
      <c r="S19" s="401">
        <f>R19/Q19*100</f>
        <v>99.82928048493662</v>
      </c>
      <c r="T19" s="400">
        <f>SUM(T20:T45)</f>
        <v>0</v>
      </c>
      <c r="U19" s="400">
        <f>SUM(U20:U45)</f>
        <v>0</v>
      </c>
      <c r="V19" s="401" t="e">
        <f>U19/T19*100</f>
        <v>#DIV/0!</v>
      </c>
      <c r="W19" s="400">
        <f>SUM(W20:W45)</f>
        <v>0</v>
      </c>
      <c r="X19" s="400">
        <f>SUM(X20:X45)</f>
        <v>0</v>
      </c>
      <c r="Y19" s="401" t="e">
        <f>X19/W19*100</f>
        <v>#DIV/0!</v>
      </c>
      <c r="Z19" s="400">
        <f>SUM(Z20:Z45)</f>
        <v>0</v>
      </c>
      <c r="AA19" s="400">
        <f>SUM(AA20:AA45)</f>
        <v>0</v>
      </c>
      <c r="AB19" s="401" t="e">
        <f>AA19/Z19*100</f>
        <v>#DIV/0!</v>
      </c>
      <c r="AC19" s="400">
        <f>SUM(AC20:AC45)</f>
        <v>0</v>
      </c>
      <c r="AD19" s="400">
        <f>SUM(AD20:AD45)</f>
        <v>0</v>
      </c>
      <c r="AE19" s="401" t="e">
        <f>AD19/AC19*100</f>
        <v>#DIV/0!</v>
      </c>
      <c r="AF19" s="400">
        <f>SUM(AF20:AF45)</f>
        <v>0</v>
      </c>
      <c r="AG19" s="400">
        <f>SUM(AG20:AG45)</f>
        <v>0</v>
      </c>
      <c r="AH19" s="401" t="e">
        <f>AG19/AF19*100</f>
        <v>#DIV/0!</v>
      </c>
      <c r="AI19" s="400">
        <f>SUM(AI20:AI45)</f>
        <v>0</v>
      </c>
      <c r="AJ19" s="400">
        <f>SUM(AJ20:AJ45)</f>
        <v>0</v>
      </c>
      <c r="AK19" s="401" t="e">
        <f>AJ19/AI19*100</f>
        <v>#DIV/0!</v>
      </c>
      <c r="AL19" s="402">
        <f>SUM(AL20:AL45)</f>
        <v>0</v>
      </c>
      <c r="AM19" s="402">
        <f>SUM(AM20:AM45)</f>
        <v>0</v>
      </c>
      <c r="AN19" s="401" t="e">
        <f>AM19/AL19*100</f>
        <v>#DIV/0!</v>
      </c>
      <c r="AO19" s="400">
        <f>SUM(AO20:AO45)</f>
        <v>0</v>
      </c>
      <c r="AP19" s="400">
        <f>SUM(AP20:AP45)</f>
        <v>0</v>
      </c>
      <c r="AQ19" s="401" t="e">
        <f>AP19/AO19*100</f>
        <v>#DIV/0!</v>
      </c>
      <c r="AR19" s="400">
        <f>SUM(AR20:AR45)</f>
        <v>0</v>
      </c>
      <c r="AS19" s="400">
        <f>SUM(AS20:AS45)</f>
        <v>0</v>
      </c>
      <c r="AT19" s="401" t="e">
        <f>AS19/AR19*100</f>
        <v>#DIV/0!</v>
      </c>
      <c r="AU19" s="403">
        <f aca="true" t="shared" si="1" ref="AU19:AU50">C19+G19</f>
        <v>46769</v>
      </c>
      <c r="AV19" s="403">
        <f aca="true" t="shared" si="2" ref="AV19:AV50">D19+H19</f>
        <v>46769</v>
      </c>
      <c r="AW19" s="403">
        <f aca="true" t="shared" si="3" ref="AW19:AW50">E19+I19</f>
        <v>46689.15619000001</v>
      </c>
      <c r="AX19" s="404">
        <f>AW19/AV19*100</f>
        <v>99.82928048493662</v>
      </c>
      <c r="BD19" s="405">
        <f>BE19</f>
        <v>46769</v>
      </c>
      <c r="BE19" s="405">
        <f>AR19+AO19+AL19+AI19+AF19+AC19+Z19+W19+T19+Q19+N19+K19</f>
        <v>46769</v>
      </c>
      <c r="BF19" s="405">
        <f>AS19+AP19+AM19+AJ19+AG19+AD19+AA19+X19+U19+R19+O19+L19</f>
        <v>46689.15619000001</v>
      </c>
      <c r="BG19" s="406">
        <f>BF19/BE19*100</f>
        <v>99.82928048493662</v>
      </c>
    </row>
    <row r="20" spans="1:59" s="296" customFormat="1" ht="89.25" customHeight="1">
      <c r="A20" s="34" t="s">
        <v>389</v>
      </c>
      <c r="B20" s="174" t="s">
        <v>390</v>
      </c>
      <c r="C20" s="407"/>
      <c r="D20" s="407"/>
      <c r="E20" s="407"/>
      <c r="F20" s="408" t="e">
        <f>E20/D20*100</f>
        <v>#DIV/0!</v>
      </c>
      <c r="G20" s="409">
        <f t="shared" si="0"/>
        <v>0</v>
      </c>
      <c r="H20" s="410">
        <f>G20</f>
        <v>0</v>
      </c>
      <c r="I20" s="409">
        <f aca="true" t="shared" si="4" ref="I20:I83">L20+O20+R20+U20+X20+AA20+AD20+AG20+AJ20+AM20+AP20+AS20</f>
        <v>0</v>
      </c>
      <c r="J20" s="411" t="e">
        <f>I20/H20*100</f>
        <v>#DIV/0!</v>
      </c>
      <c r="K20" s="412"/>
      <c r="L20" s="412"/>
      <c r="M20" s="401" t="e">
        <f aca="true" t="shared" si="5" ref="M20:M83">L20/K20*100</f>
        <v>#DIV/0!</v>
      </c>
      <c r="N20" s="413"/>
      <c r="O20" s="413"/>
      <c r="P20" s="401" t="e">
        <f aca="true" t="shared" si="6" ref="P20:P83">O20/N20*100</f>
        <v>#DIV/0!</v>
      </c>
      <c r="Q20" s="413"/>
      <c r="R20" s="413"/>
      <c r="S20" s="401"/>
      <c r="T20" s="413"/>
      <c r="U20" s="413"/>
      <c r="V20" s="401" t="e">
        <f aca="true" t="shared" si="7" ref="V20:V83">U20/T20*100</f>
        <v>#DIV/0!</v>
      </c>
      <c r="W20" s="413"/>
      <c r="X20" s="413"/>
      <c r="Y20" s="401" t="e">
        <f aca="true" t="shared" si="8" ref="Y20:Y83">X20/W20*100</f>
        <v>#DIV/0!</v>
      </c>
      <c r="Z20" s="413"/>
      <c r="AA20" s="413"/>
      <c r="AB20" s="401" t="e">
        <f aca="true" t="shared" si="9" ref="AB20:AB83">AA20/Z20*100</f>
        <v>#DIV/0!</v>
      </c>
      <c r="AC20" s="413"/>
      <c r="AD20" s="413"/>
      <c r="AE20" s="401" t="e">
        <f aca="true" t="shared" si="10" ref="AE20:AE83">AD20/AC20*100</f>
        <v>#DIV/0!</v>
      </c>
      <c r="AF20" s="413"/>
      <c r="AG20" s="413"/>
      <c r="AH20" s="401" t="e">
        <f aca="true" t="shared" si="11" ref="AH20:AH83">AG20/AF20*100</f>
        <v>#DIV/0!</v>
      </c>
      <c r="AI20" s="413"/>
      <c r="AJ20" s="413"/>
      <c r="AK20" s="401" t="e">
        <f aca="true" t="shared" si="12" ref="AK20:AK83">AJ20/AI20*100</f>
        <v>#DIV/0!</v>
      </c>
      <c r="AL20" s="414"/>
      <c r="AM20" s="414"/>
      <c r="AN20" s="401" t="e">
        <f aca="true" t="shared" si="13" ref="AN20:AN83">AM20/AL20*100</f>
        <v>#DIV/0!</v>
      </c>
      <c r="AO20" s="413"/>
      <c r="AP20" s="413"/>
      <c r="AQ20" s="401" t="e">
        <f aca="true" t="shared" si="14" ref="AQ20:AQ83">AP20/AO20*100</f>
        <v>#DIV/0!</v>
      </c>
      <c r="AR20" s="413"/>
      <c r="AS20" s="413"/>
      <c r="AT20" s="401" t="e">
        <f aca="true" t="shared" si="15" ref="AT20:AT83">AS20/AR20*100</f>
        <v>#DIV/0!</v>
      </c>
      <c r="AU20" s="403">
        <f t="shared" si="1"/>
        <v>0</v>
      </c>
      <c r="AV20" s="403">
        <f t="shared" si="2"/>
        <v>0</v>
      </c>
      <c r="AW20" s="403">
        <f t="shared" si="3"/>
        <v>0</v>
      </c>
      <c r="AX20" s="404" t="e">
        <f aca="true" t="shared" si="16" ref="AX20:AX83">AW20/AV20*100</f>
        <v>#DIV/0!</v>
      </c>
      <c r="BD20" s="405">
        <f aca="true" t="shared" si="17" ref="BD20:BD84">BE20</f>
        <v>0</v>
      </c>
      <c r="BE20" s="405">
        <f aca="true" t="shared" si="18" ref="BE20:BF84">AR20+AO20+AL20+AI20+AF20+AC20+Z20+W20+T20+Q20+N20+K20</f>
        <v>0</v>
      </c>
      <c r="BF20" s="405">
        <f t="shared" si="18"/>
        <v>0</v>
      </c>
      <c r="BG20" s="406" t="e">
        <f aca="true" t="shared" si="19" ref="BG20:BG84">BF20/BE20*100</f>
        <v>#DIV/0!</v>
      </c>
    </row>
    <row r="21" spans="1:59" s="296" customFormat="1" ht="21" customHeight="1">
      <c r="A21" s="34" t="s">
        <v>59</v>
      </c>
      <c r="B21" s="174" t="s">
        <v>60</v>
      </c>
      <c r="C21" s="407"/>
      <c r="D21" s="407"/>
      <c r="E21" s="407"/>
      <c r="F21" s="408" t="e">
        <f aca="true" t="shared" si="20" ref="F21:F85">E21/D21*100</f>
        <v>#DIV/0!</v>
      </c>
      <c r="G21" s="409">
        <f t="shared" si="0"/>
        <v>16093.2</v>
      </c>
      <c r="H21" s="410">
        <f aca="true" t="shared" si="21" ref="H21:H84">G21</f>
        <v>16093.2</v>
      </c>
      <c r="I21" s="409">
        <f t="shared" si="4"/>
        <v>16093.2</v>
      </c>
      <c r="J21" s="411">
        <f aca="true" t="shared" si="22" ref="J21:J84">I21/H21*100</f>
        <v>100</v>
      </c>
      <c r="K21" s="412"/>
      <c r="L21" s="412"/>
      <c r="M21" s="401" t="e">
        <f t="shared" si="5"/>
        <v>#DIV/0!</v>
      </c>
      <c r="N21" s="413"/>
      <c r="O21" s="413"/>
      <c r="P21" s="401" t="e">
        <f t="shared" si="6"/>
        <v>#DIV/0!</v>
      </c>
      <c r="Q21" s="413">
        <v>16093.2</v>
      </c>
      <c r="R21" s="413">
        <v>16093.2</v>
      </c>
      <c r="S21" s="401">
        <f>R21/Q21*100</f>
        <v>100</v>
      </c>
      <c r="T21" s="413"/>
      <c r="U21" s="413"/>
      <c r="V21" s="401" t="e">
        <f t="shared" si="7"/>
        <v>#DIV/0!</v>
      </c>
      <c r="W21" s="413"/>
      <c r="X21" s="413"/>
      <c r="Y21" s="401" t="e">
        <f t="shared" si="8"/>
        <v>#DIV/0!</v>
      </c>
      <c r="Z21" s="413"/>
      <c r="AA21" s="413"/>
      <c r="AB21" s="401" t="e">
        <f t="shared" si="9"/>
        <v>#DIV/0!</v>
      </c>
      <c r="AC21" s="413"/>
      <c r="AD21" s="413"/>
      <c r="AE21" s="401" t="e">
        <f t="shared" si="10"/>
        <v>#DIV/0!</v>
      </c>
      <c r="AF21" s="413"/>
      <c r="AG21" s="413"/>
      <c r="AH21" s="401" t="e">
        <f t="shared" si="11"/>
        <v>#DIV/0!</v>
      </c>
      <c r="AI21" s="413"/>
      <c r="AJ21" s="413"/>
      <c r="AK21" s="401" t="e">
        <f t="shared" si="12"/>
        <v>#DIV/0!</v>
      </c>
      <c r="AL21" s="414"/>
      <c r="AM21" s="414"/>
      <c r="AN21" s="401" t="e">
        <f t="shared" si="13"/>
        <v>#DIV/0!</v>
      </c>
      <c r="AO21" s="413"/>
      <c r="AP21" s="413"/>
      <c r="AQ21" s="401" t="e">
        <f t="shared" si="14"/>
        <v>#DIV/0!</v>
      </c>
      <c r="AR21" s="413"/>
      <c r="AS21" s="413"/>
      <c r="AT21" s="401" t="e">
        <f t="shared" si="15"/>
        <v>#DIV/0!</v>
      </c>
      <c r="AU21" s="403">
        <f t="shared" si="1"/>
        <v>16093.2</v>
      </c>
      <c r="AV21" s="403">
        <f t="shared" si="2"/>
        <v>16093.2</v>
      </c>
      <c r="AW21" s="403">
        <f t="shared" si="3"/>
        <v>16093.2</v>
      </c>
      <c r="AX21" s="404">
        <f t="shared" si="16"/>
        <v>100</v>
      </c>
      <c r="BD21" s="405">
        <f t="shared" si="17"/>
        <v>16093.2</v>
      </c>
      <c r="BE21" s="405">
        <f t="shared" si="18"/>
        <v>16093.2</v>
      </c>
      <c r="BF21" s="405">
        <f t="shared" si="18"/>
        <v>16093.2</v>
      </c>
      <c r="BG21" s="406">
        <f t="shared" si="19"/>
        <v>100</v>
      </c>
    </row>
    <row r="22" spans="1:59" s="296" customFormat="1" ht="122.25" customHeight="1">
      <c r="A22" s="39" t="s">
        <v>250</v>
      </c>
      <c r="B22" s="173" t="s">
        <v>304</v>
      </c>
      <c r="C22" s="407"/>
      <c r="D22" s="407"/>
      <c r="E22" s="407"/>
      <c r="F22" s="408" t="e">
        <f t="shared" si="20"/>
        <v>#DIV/0!</v>
      </c>
      <c r="G22" s="409">
        <f t="shared" si="0"/>
        <v>7085.2</v>
      </c>
      <c r="H22" s="410">
        <f t="shared" si="21"/>
        <v>7085.2</v>
      </c>
      <c r="I22" s="409">
        <f t="shared" si="4"/>
        <v>7085.2</v>
      </c>
      <c r="J22" s="411">
        <f t="shared" si="22"/>
        <v>100</v>
      </c>
      <c r="K22" s="412"/>
      <c r="L22" s="412"/>
      <c r="M22" s="401" t="e">
        <f t="shared" si="5"/>
        <v>#DIV/0!</v>
      </c>
      <c r="N22" s="413"/>
      <c r="O22" s="413"/>
      <c r="P22" s="401" t="e">
        <f t="shared" si="6"/>
        <v>#DIV/0!</v>
      </c>
      <c r="Q22" s="413">
        <v>7085.2</v>
      </c>
      <c r="R22" s="413">
        <v>7085.2</v>
      </c>
      <c r="S22" s="401">
        <f>R22/Q22*100</f>
        <v>100</v>
      </c>
      <c r="T22" s="413"/>
      <c r="U22" s="413"/>
      <c r="V22" s="401" t="e">
        <f t="shared" si="7"/>
        <v>#DIV/0!</v>
      </c>
      <c r="W22" s="413"/>
      <c r="X22" s="413"/>
      <c r="Y22" s="401" t="e">
        <f t="shared" si="8"/>
        <v>#DIV/0!</v>
      </c>
      <c r="Z22" s="413"/>
      <c r="AA22" s="413"/>
      <c r="AB22" s="401" t="e">
        <f t="shared" si="9"/>
        <v>#DIV/0!</v>
      </c>
      <c r="AC22" s="413"/>
      <c r="AD22" s="413"/>
      <c r="AE22" s="401" t="e">
        <f t="shared" si="10"/>
        <v>#DIV/0!</v>
      </c>
      <c r="AF22" s="413"/>
      <c r="AG22" s="413"/>
      <c r="AH22" s="401" t="e">
        <f t="shared" si="11"/>
        <v>#DIV/0!</v>
      </c>
      <c r="AI22" s="413"/>
      <c r="AJ22" s="413"/>
      <c r="AK22" s="401" t="e">
        <f t="shared" si="12"/>
        <v>#DIV/0!</v>
      </c>
      <c r="AL22" s="414"/>
      <c r="AM22" s="414"/>
      <c r="AN22" s="401" t="e">
        <f t="shared" si="13"/>
        <v>#DIV/0!</v>
      </c>
      <c r="AO22" s="413"/>
      <c r="AP22" s="413"/>
      <c r="AQ22" s="401" t="e">
        <f t="shared" si="14"/>
        <v>#DIV/0!</v>
      </c>
      <c r="AR22" s="413"/>
      <c r="AS22" s="413"/>
      <c r="AT22" s="401" t="e">
        <f t="shared" si="15"/>
        <v>#DIV/0!</v>
      </c>
      <c r="AU22" s="403">
        <f t="shared" si="1"/>
        <v>7085.2</v>
      </c>
      <c r="AV22" s="403">
        <f t="shared" si="2"/>
        <v>7085.2</v>
      </c>
      <c r="AW22" s="403">
        <f t="shared" si="3"/>
        <v>7085.2</v>
      </c>
      <c r="AX22" s="404">
        <f t="shared" si="16"/>
        <v>100</v>
      </c>
      <c r="BD22" s="405">
        <f t="shared" si="17"/>
        <v>7085.2</v>
      </c>
      <c r="BE22" s="405">
        <f t="shared" si="18"/>
        <v>7085.2</v>
      </c>
      <c r="BF22" s="405">
        <f t="shared" si="18"/>
        <v>7085.2</v>
      </c>
      <c r="BG22" s="406">
        <f t="shared" si="19"/>
        <v>100</v>
      </c>
    </row>
    <row r="23" spans="1:59" s="424" customFormat="1" ht="43.5" customHeight="1">
      <c r="A23" s="415" t="s">
        <v>276</v>
      </c>
      <c r="B23" s="416" t="s">
        <v>277</v>
      </c>
      <c r="C23" s="417"/>
      <c r="D23" s="417"/>
      <c r="E23" s="417"/>
      <c r="F23" s="418" t="e">
        <f t="shared" si="20"/>
        <v>#DIV/0!</v>
      </c>
      <c r="G23" s="409">
        <f t="shared" si="0"/>
        <v>0</v>
      </c>
      <c r="H23" s="410">
        <f t="shared" si="21"/>
        <v>0</v>
      </c>
      <c r="I23" s="409">
        <f t="shared" si="4"/>
        <v>0</v>
      </c>
      <c r="J23" s="411" t="e">
        <f t="shared" si="22"/>
        <v>#DIV/0!</v>
      </c>
      <c r="K23" s="419"/>
      <c r="L23" s="419"/>
      <c r="M23" s="401" t="e">
        <f t="shared" si="5"/>
        <v>#DIV/0!</v>
      </c>
      <c r="N23" s="420"/>
      <c r="O23" s="420"/>
      <c r="P23" s="401" t="e">
        <f t="shared" si="6"/>
        <v>#DIV/0!</v>
      </c>
      <c r="Q23" s="420"/>
      <c r="R23" s="420"/>
      <c r="S23" s="401"/>
      <c r="T23" s="420"/>
      <c r="U23" s="420"/>
      <c r="V23" s="401" t="e">
        <f t="shared" si="7"/>
        <v>#DIV/0!</v>
      </c>
      <c r="W23" s="420"/>
      <c r="X23" s="420"/>
      <c r="Y23" s="401" t="e">
        <f t="shared" si="8"/>
        <v>#DIV/0!</v>
      </c>
      <c r="Z23" s="420"/>
      <c r="AA23" s="420"/>
      <c r="AB23" s="401" t="e">
        <f t="shared" si="9"/>
        <v>#DIV/0!</v>
      </c>
      <c r="AC23" s="420"/>
      <c r="AD23" s="420"/>
      <c r="AE23" s="401" t="e">
        <f t="shared" si="10"/>
        <v>#DIV/0!</v>
      </c>
      <c r="AF23" s="421"/>
      <c r="AG23" s="421"/>
      <c r="AH23" s="401" t="e">
        <f t="shared" si="11"/>
        <v>#DIV/0!</v>
      </c>
      <c r="AI23" s="420"/>
      <c r="AJ23" s="420"/>
      <c r="AK23" s="401" t="e">
        <f t="shared" si="12"/>
        <v>#DIV/0!</v>
      </c>
      <c r="AL23" s="422"/>
      <c r="AM23" s="422"/>
      <c r="AN23" s="401" t="e">
        <f t="shared" si="13"/>
        <v>#DIV/0!</v>
      </c>
      <c r="AO23" s="420"/>
      <c r="AP23" s="420"/>
      <c r="AQ23" s="401" t="e">
        <f t="shared" si="14"/>
        <v>#DIV/0!</v>
      </c>
      <c r="AR23" s="420"/>
      <c r="AS23" s="420"/>
      <c r="AT23" s="401" t="e">
        <f t="shared" si="15"/>
        <v>#DIV/0!</v>
      </c>
      <c r="AU23" s="423">
        <f t="shared" si="1"/>
        <v>0</v>
      </c>
      <c r="AV23" s="423">
        <f t="shared" si="2"/>
        <v>0</v>
      </c>
      <c r="AW23" s="423">
        <f t="shared" si="3"/>
        <v>0</v>
      </c>
      <c r="AX23" s="404" t="e">
        <f t="shared" si="16"/>
        <v>#DIV/0!</v>
      </c>
      <c r="BD23" s="425"/>
      <c r="BE23" s="425"/>
      <c r="BF23" s="425"/>
      <c r="BG23" s="426"/>
    </row>
    <row r="24" spans="1:59" s="296" customFormat="1" ht="42" customHeight="1">
      <c r="A24" s="34" t="s">
        <v>61</v>
      </c>
      <c r="B24" s="174" t="s">
        <v>62</v>
      </c>
      <c r="C24" s="407"/>
      <c r="D24" s="407"/>
      <c r="E24" s="407"/>
      <c r="F24" s="408" t="e">
        <f t="shared" si="20"/>
        <v>#DIV/0!</v>
      </c>
      <c r="G24" s="409">
        <f t="shared" si="0"/>
        <v>0</v>
      </c>
      <c r="H24" s="410">
        <f t="shared" si="21"/>
        <v>0</v>
      </c>
      <c r="I24" s="409">
        <f t="shared" si="4"/>
        <v>0</v>
      </c>
      <c r="J24" s="411" t="e">
        <f t="shared" si="22"/>
        <v>#DIV/0!</v>
      </c>
      <c r="K24" s="412"/>
      <c r="L24" s="412"/>
      <c r="M24" s="401" t="e">
        <f t="shared" si="5"/>
        <v>#DIV/0!</v>
      </c>
      <c r="N24" s="413"/>
      <c r="O24" s="413"/>
      <c r="P24" s="401" t="e">
        <f t="shared" si="6"/>
        <v>#DIV/0!</v>
      </c>
      <c r="Q24" s="413"/>
      <c r="R24" s="413"/>
      <c r="S24" s="401"/>
      <c r="T24" s="413"/>
      <c r="U24" s="413"/>
      <c r="V24" s="401" t="e">
        <f t="shared" si="7"/>
        <v>#DIV/0!</v>
      </c>
      <c r="W24" s="413"/>
      <c r="X24" s="413"/>
      <c r="Y24" s="401" t="e">
        <f t="shared" si="8"/>
        <v>#DIV/0!</v>
      </c>
      <c r="Z24" s="413"/>
      <c r="AA24" s="413"/>
      <c r="AB24" s="401" t="e">
        <f t="shared" si="9"/>
        <v>#DIV/0!</v>
      </c>
      <c r="AC24" s="413"/>
      <c r="AD24" s="413"/>
      <c r="AE24" s="401" t="e">
        <f t="shared" si="10"/>
        <v>#DIV/0!</v>
      </c>
      <c r="AF24" s="413"/>
      <c r="AG24" s="413"/>
      <c r="AH24" s="401" t="e">
        <f t="shared" si="11"/>
        <v>#DIV/0!</v>
      </c>
      <c r="AI24" s="413"/>
      <c r="AJ24" s="413"/>
      <c r="AK24" s="401" t="e">
        <f t="shared" si="12"/>
        <v>#DIV/0!</v>
      </c>
      <c r="AL24" s="414"/>
      <c r="AM24" s="414"/>
      <c r="AN24" s="401" t="e">
        <f t="shared" si="13"/>
        <v>#DIV/0!</v>
      </c>
      <c r="AO24" s="413"/>
      <c r="AP24" s="413"/>
      <c r="AQ24" s="401" t="e">
        <f t="shared" si="14"/>
        <v>#DIV/0!</v>
      </c>
      <c r="AR24" s="413"/>
      <c r="AS24" s="413"/>
      <c r="AT24" s="401" t="e">
        <f t="shared" si="15"/>
        <v>#DIV/0!</v>
      </c>
      <c r="AU24" s="403">
        <f t="shared" si="1"/>
        <v>0</v>
      </c>
      <c r="AV24" s="403">
        <f t="shared" si="2"/>
        <v>0</v>
      </c>
      <c r="AW24" s="403">
        <f t="shared" si="3"/>
        <v>0</v>
      </c>
      <c r="AX24" s="404" t="e">
        <f t="shared" si="16"/>
        <v>#DIV/0!</v>
      </c>
      <c r="BD24" s="405">
        <f t="shared" si="17"/>
        <v>0</v>
      </c>
      <c r="BE24" s="405">
        <f t="shared" si="18"/>
        <v>0</v>
      </c>
      <c r="BF24" s="405">
        <f t="shared" si="18"/>
        <v>0</v>
      </c>
      <c r="BG24" s="406" t="e">
        <f t="shared" si="19"/>
        <v>#DIV/0!</v>
      </c>
    </row>
    <row r="25" spans="1:59" s="296" customFormat="1" ht="21" customHeight="1">
      <c r="A25" s="34" t="s">
        <v>223</v>
      </c>
      <c r="B25" s="174" t="s">
        <v>63</v>
      </c>
      <c r="C25" s="407"/>
      <c r="D25" s="407"/>
      <c r="E25" s="407"/>
      <c r="F25" s="408" t="e">
        <f t="shared" si="20"/>
        <v>#DIV/0!</v>
      </c>
      <c r="G25" s="409">
        <f t="shared" si="0"/>
        <v>0</v>
      </c>
      <c r="H25" s="410">
        <f t="shared" si="21"/>
        <v>0</v>
      </c>
      <c r="I25" s="409">
        <f t="shared" si="4"/>
        <v>0</v>
      </c>
      <c r="J25" s="411" t="e">
        <f t="shared" si="22"/>
        <v>#DIV/0!</v>
      </c>
      <c r="K25" s="412"/>
      <c r="L25" s="412"/>
      <c r="M25" s="401" t="e">
        <f t="shared" si="5"/>
        <v>#DIV/0!</v>
      </c>
      <c r="N25" s="413"/>
      <c r="O25" s="413"/>
      <c r="P25" s="401" t="e">
        <f t="shared" si="6"/>
        <v>#DIV/0!</v>
      </c>
      <c r="Q25" s="413"/>
      <c r="R25" s="413"/>
      <c r="S25" s="401"/>
      <c r="T25" s="413"/>
      <c r="U25" s="413"/>
      <c r="V25" s="401" t="e">
        <f t="shared" si="7"/>
        <v>#DIV/0!</v>
      </c>
      <c r="W25" s="413"/>
      <c r="X25" s="413"/>
      <c r="Y25" s="401" t="e">
        <f t="shared" si="8"/>
        <v>#DIV/0!</v>
      </c>
      <c r="Z25" s="413"/>
      <c r="AA25" s="413"/>
      <c r="AB25" s="401" t="e">
        <f t="shared" si="9"/>
        <v>#DIV/0!</v>
      </c>
      <c r="AC25" s="413"/>
      <c r="AD25" s="413"/>
      <c r="AE25" s="401" t="e">
        <f t="shared" si="10"/>
        <v>#DIV/0!</v>
      </c>
      <c r="AF25" s="413"/>
      <c r="AG25" s="413"/>
      <c r="AH25" s="401" t="e">
        <f t="shared" si="11"/>
        <v>#DIV/0!</v>
      </c>
      <c r="AI25" s="413"/>
      <c r="AJ25" s="413"/>
      <c r="AK25" s="401" t="e">
        <f t="shared" si="12"/>
        <v>#DIV/0!</v>
      </c>
      <c r="AL25" s="414"/>
      <c r="AM25" s="414"/>
      <c r="AN25" s="401" t="e">
        <f t="shared" si="13"/>
        <v>#DIV/0!</v>
      </c>
      <c r="AO25" s="413"/>
      <c r="AP25" s="413"/>
      <c r="AQ25" s="401" t="e">
        <f t="shared" si="14"/>
        <v>#DIV/0!</v>
      </c>
      <c r="AR25" s="413"/>
      <c r="AS25" s="413"/>
      <c r="AT25" s="401" t="e">
        <f t="shared" si="15"/>
        <v>#DIV/0!</v>
      </c>
      <c r="AU25" s="403">
        <f t="shared" si="1"/>
        <v>0</v>
      </c>
      <c r="AV25" s="403">
        <f t="shared" si="2"/>
        <v>0</v>
      </c>
      <c r="AW25" s="403">
        <f t="shared" si="3"/>
        <v>0</v>
      </c>
      <c r="AX25" s="404" t="e">
        <f t="shared" si="16"/>
        <v>#DIV/0!</v>
      </c>
      <c r="BD25" s="405">
        <f t="shared" si="17"/>
        <v>0</v>
      </c>
      <c r="BE25" s="405">
        <f t="shared" si="18"/>
        <v>0</v>
      </c>
      <c r="BF25" s="405">
        <f t="shared" si="18"/>
        <v>0</v>
      </c>
      <c r="BG25" s="406" t="e">
        <f t="shared" si="19"/>
        <v>#DIV/0!</v>
      </c>
    </row>
    <row r="26" spans="1:59" s="296" customFormat="1" ht="42" customHeight="1">
      <c r="A26" s="34" t="s">
        <v>225</v>
      </c>
      <c r="B26" s="174" t="s">
        <v>224</v>
      </c>
      <c r="C26" s="407"/>
      <c r="D26" s="407"/>
      <c r="E26" s="407"/>
      <c r="F26" s="408" t="e">
        <f t="shared" si="20"/>
        <v>#DIV/0!</v>
      </c>
      <c r="G26" s="409">
        <f t="shared" si="0"/>
        <v>0</v>
      </c>
      <c r="H26" s="410">
        <f t="shared" si="21"/>
        <v>0</v>
      </c>
      <c r="I26" s="409">
        <f t="shared" si="4"/>
        <v>0</v>
      </c>
      <c r="J26" s="411" t="e">
        <f t="shared" si="22"/>
        <v>#DIV/0!</v>
      </c>
      <c r="K26" s="412"/>
      <c r="L26" s="412"/>
      <c r="M26" s="401" t="e">
        <f t="shared" si="5"/>
        <v>#DIV/0!</v>
      </c>
      <c r="N26" s="413"/>
      <c r="O26" s="413"/>
      <c r="P26" s="401" t="e">
        <f t="shared" si="6"/>
        <v>#DIV/0!</v>
      </c>
      <c r="Q26" s="413"/>
      <c r="R26" s="413"/>
      <c r="S26" s="401"/>
      <c r="T26" s="413"/>
      <c r="U26" s="413"/>
      <c r="V26" s="401" t="e">
        <f t="shared" si="7"/>
        <v>#DIV/0!</v>
      </c>
      <c r="W26" s="413"/>
      <c r="X26" s="413"/>
      <c r="Y26" s="401" t="e">
        <f t="shared" si="8"/>
        <v>#DIV/0!</v>
      </c>
      <c r="Z26" s="413"/>
      <c r="AA26" s="413"/>
      <c r="AB26" s="401" t="e">
        <f t="shared" si="9"/>
        <v>#DIV/0!</v>
      </c>
      <c r="AC26" s="413"/>
      <c r="AD26" s="413"/>
      <c r="AE26" s="401" t="e">
        <f t="shared" si="10"/>
        <v>#DIV/0!</v>
      </c>
      <c r="AF26" s="413"/>
      <c r="AG26" s="413"/>
      <c r="AH26" s="401" t="e">
        <f t="shared" si="11"/>
        <v>#DIV/0!</v>
      </c>
      <c r="AI26" s="413"/>
      <c r="AJ26" s="413"/>
      <c r="AK26" s="401" t="e">
        <f t="shared" si="12"/>
        <v>#DIV/0!</v>
      </c>
      <c r="AL26" s="414"/>
      <c r="AM26" s="414"/>
      <c r="AN26" s="401" t="e">
        <f t="shared" si="13"/>
        <v>#DIV/0!</v>
      </c>
      <c r="AO26" s="413"/>
      <c r="AP26" s="413"/>
      <c r="AQ26" s="401" t="e">
        <f t="shared" si="14"/>
        <v>#DIV/0!</v>
      </c>
      <c r="AR26" s="413"/>
      <c r="AS26" s="413"/>
      <c r="AT26" s="401" t="e">
        <f t="shared" si="15"/>
        <v>#DIV/0!</v>
      </c>
      <c r="AU26" s="403">
        <f t="shared" si="1"/>
        <v>0</v>
      </c>
      <c r="AV26" s="403">
        <f t="shared" si="2"/>
        <v>0</v>
      </c>
      <c r="AW26" s="403">
        <f t="shared" si="3"/>
        <v>0</v>
      </c>
      <c r="AX26" s="404" t="e">
        <f t="shared" si="16"/>
        <v>#DIV/0!</v>
      </c>
      <c r="BD26" s="405">
        <f t="shared" si="17"/>
        <v>0</v>
      </c>
      <c r="BE26" s="405">
        <f t="shared" si="18"/>
        <v>0</v>
      </c>
      <c r="BF26" s="405">
        <f t="shared" si="18"/>
        <v>0</v>
      </c>
      <c r="BG26" s="406" t="e">
        <f t="shared" si="19"/>
        <v>#DIV/0!</v>
      </c>
    </row>
    <row r="27" spans="1:59" s="296" customFormat="1" ht="21" customHeight="1">
      <c r="A27" s="34" t="s">
        <v>64</v>
      </c>
      <c r="B27" s="174" t="s">
        <v>65</v>
      </c>
      <c r="C27" s="407"/>
      <c r="D27" s="407"/>
      <c r="E27" s="407"/>
      <c r="F27" s="408"/>
      <c r="G27" s="409">
        <f t="shared" si="0"/>
        <v>2530</v>
      </c>
      <c r="H27" s="410">
        <f t="shared" si="21"/>
        <v>2530</v>
      </c>
      <c r="I27" s="409">
        <f t="shared" si="4"/>
        <v>2555.2</v>
      </c>
      <c r="J27" s="411">
        <f t="shared" si="22"/>
        <v>100.99604743083003</v>
      </c>
      <c r="K27" s="412"/>
      <c r="L27" s="412"/>
      <c r="M27" s="401" t="e">
        <f t="shared" si="5"/>
        <v>#DIV/0!</v>
      </c>
      <c r="N27" s="413"/>
      <c r="O27" s="413"/>
      <c r="P27" s="401" t="e">
        <f t="shared" si="6"/>
        <v>#DIV/0!</v>
      </c>
      <c r="Q27" s="413">
        <v>2530</v>
      </c>
      <c r="R27" s="413">
        <v>2555.2</v>
      </c>
      <c r="S27" s="401">
        <f>R27/Q27*100</f>
        <v>100.99604743083003</v>
      </c>
      <c r="T27" s="413"/>
      <c r="U27" s="413"/>
      <c r="V27" s="401" t="e">
        <f t="shared" si="7"/>
        <v>#DIV/0!</v>
      </c>
      <c r="W27" s="413"/>
      <c r="X27" s="413"/>
      <c r="Y27" s="401" t="e">
        <f t="shared" si="8"/>
        <v>#DIV/0!</v>
      </c>
      <c r="Z27" s="413"/>
      <c r="AA27" s="413"/>
      <c r="AB27" s="401" t="e">
        <f t="shared" si="9"/>
        <v>#DIV/0!</v>
      </c>
      <c r="AC27" s="413"/>
      <c r="AD27" s="413"/>
      <c r="AE27" s="401" t="e">
        <f t="shared" si="10"/>
        <v>#DIV/0!</v>
      </c>
      <c r="AF27" s="413"/>
      <c r="AG27" s="413"/>
      <c r="AH27" s="401" t="e">
        <f t="shared" si="11"/>
        <v>#DIV/0!</v>
      </c>
      <c r="AI27" s="413"/>
      <c r="AJ27" s="413"/>
      <c r="AK27" s="401" t="e">
        <f t="shared" si="12"/>
        <v>#DIV/0!</v>
      </c>
      <c r="AL27" s="414"/>
      <c r="AM27" s="414"/>
      <c r="AN27" s="401" t="e">
        <f t="shared" si="13"/>
        <v>#DIV/0!</v>
      </c>
      <c r="AO27" s="413"/>
      <c r="AP27" s="413"/>
      <c r="AQ27" s="401" t="e">
        <f t="shared" si="14"/>
        <v>#DIV/0!</v>
      </c>
      <c r="AR27" s="413"/>
      <c r="AS27" s="413"/>
      <c r="AT27" s="401" t="e">
        <f t="shared" si="15"/>
        <v>#DIV/0!</v>
      </c>
      <c r="AU27" s="403">
        <f t="shared" si="1"/>
        <v>2530</v>
      </c>
      <c r="AV27" s="403">
        <f t="shared" si="2"/>
        <v>2530</v>
      </c>
      <c r="AW27" s="403">
        <f t="shared" si="3"/>
        <v>2555.2</v>
      </c>
      <c r="AX27" s="404">
        <f t="shared" si="16"/>
        <v>100.99604743083003</v>
      </c>
      <c r="BD27" s="405">
        <f t="shared" si="17"/>
        <v>2530</v>
      </c>
      <c r="BE27" s="405">
        <f t="shared" si="18"/>
        <v>2530</v>
      </c>
      <c r="BF27" s="405">
        <f t="shared" si="18"/>
        <v>2555.2</v>
      </c>
      <c r="BG27" s="406">
        <f t="shared" si="19"/>
        <v>100.99604743083003</v>
      </c>
    </row>
    <row r="28" spans="1:59" s="296" customFormat="1" ht="21" customHeight="1">
      <c r="A28" s="34" t="s">
        <v>66</v>
      </c>
      <c r="B28" s="174" t="s">
        <v>67</v>
      </c>
      <c r="C28" s="407"/>
      <c r="D28" s="407"/>
      <c r="E28" s="407"/>
      <c r="F28" s="408"/>
      <c r="G28" s="409">
        <f t="shared" si="0"/>
        <v>12170</v>
      </c>
      <c r="H28" s="410">
        <f t="shared" si="21"/>
        <v>12170</v>
      </c>
      <c r="I28" s="409">
        <f t="shared" si="4"/>
        <v>12170</v>
      </c>
      <c r="J28" s="411">
        <f t="shared" si="22"/>
        <v>100</v>
      </c>
      <c r="K28" s="412"/>
      <c r="L28" s="412"/>
      <c r="M28" s="401" t="e">
        <f t="shared" si="5"/>
        <v>#DIV/0!</v>
      </c>
      <c r="N28" s="413"/>
      <c r="O28" s="413"/>
      <c r="P28" s="401" t="e">
        <f t="shared" si="6"/>
        <v>#DIV/0!</v>
      </c>
      <c r="Q28" s="413">
        <v>12170</v>
      </c>
      <c r="R28" s="413">
        <v>12170</v>
      </c>
      <c r="S28" s="401">
        <f>R28/Q28*100</f>
        <v>100</v>
      </c>
      <c r="T28" s="413"/>
      <c r="U28" s="413"/>
      <c r="V28" s="401" t="e">
        <f t="shared" si="7"/>
        <v>#DIV/0!</v>
      </c>
      <c r="W28" s="413"/>
      <c r="X28" s="413"/>
      <c r="Y28" s="401" t="e">
        <f t="shared" si="8"/>
        <v>#DIV/0!</v>
      </c>
      <c r="Z28" s="413"/>
      <c r="AA28" s="413"/>
      <c r="AB28" s="401" t="e">
        <f t="shared" si="9"/>
        <v>#DIV/0!</v>
      </c>
      <c r="AC28" s="413"/>
      <c r="AD28" s="413"/>
      <c r="AE28" s="401" t="e">
        <f t="shared" si="10"/>
        <v>#DIV/0!</v>
      </c>
      <c r="AF28" s="413"/>
      <c r="AG28" s="413"/>
      <c r="AH28" s="401" t="e">
        <f t="shared" si="11"/>
        <v>#DIV/0!</v>
      </c>
      <c r="AI28" s="413"/>
      <c r="AJ28" s="413"/>
      <c r="AK28" s="401" t="e">
        <f t="shared" si="12"/>
        <v>#DIV/0!</v>
      </c>
      <c r="AL28" s="414"/>
      <c r="AM28" s="414"/>
      <c r="AN28" s="401" t="e">
        <f t="shared" si="13"/>
        <v>#DIV/0!</v>
      </c>
      <c r="AO28" s="413"/>
      <c r="AP28" s="413"/>
      <c r="AQ28" s="401" t="e">
        <f t="shared" si="14"/>
        <v>#DIV/0!</v>
      </c>
      <c r="AR28" s="413"/>
      <c r="AS28" s="413"/>
      <c r="AT28" s="401" t="e">
        <f t="shared" si="15"/>
        <v>#DIV/0!</v>
      </c>
      <c r="AU28" s="403">
        <f t="shared" si="1"/>
        <v>12170</v>
      </c>
      <c r="AV28" s="403">
        <f t="shared" si="2"/>
        <v>12170</v>
      </c>
      <c r="AW28" s="403">
        <f t="shared" si="3"/>
        <v>12170</v>
      </c>
      <c r="AX28" s="404">
        <f t="shared" si="16"/>
        <v>100</v>
      </c>
      <c r="BD28" s="405">
        <f t="shared" si="17"/>
        <v>12170</v>
      </c>
      <c r="BE28" s="405">
        <f t="shared" si="18"/>
        <v>12170</v>
      </c>
      <c r="BF28" s="405">
        <f t="shared" si="18"/>
        <v>12170</v>
      </c>
      <c r="BG28" s="406">
        <f t="shared" si="19"/>
        <v>100</v>
      </c>
    </row>
    <row r="29" spans="1:59" s="296" customFormat="1" ht="21" customHeight="1">
      <c r="A29" s="36" t="s">
        <v>189</v>
      </c>
      <c r="B29" s="174" t="s">
        <v>275</v>
      </c>
      <c r="C29" s="407"/>
      <c r="D29" s="407"/>
      <c r="E29" s="407"/>
      <c r="F29" s="408" t="e">
        <f t="shared" si="20"/>
        <v>#DIV/0!</v>
      </c>
      <c r="G29" s="409">
        <f t="shared" si="0"/>
        <v>0</v>
      </c>
      <c r="H29" s="410">
        <f t="shared" si="21"/>
        <v>0</v>
      </c>
      <c r="I29" s="409">
        <f t="shared" si="4"/>
        <v>0</v>
      </c>
      <c r="J29" s="411" t="e">
        <f t="shared" si="22"/>
        <v>#DIV/0!</v>
      </c>
      <c r="K29" s="412"/>
      <c r="L29" s="412"/>
      <c r="M29" s="401" t="e">
        <f t="shared" si="5"/>
        <v>#DIV/0!</v>
      </c>
      <c r="N29" s="413"/>
      <c r="O29" s="413"/>
      <c r="P29" s="401" t="e">
        <f t="shared" si="6"/>
        <v>#DIV/0!</v>
      </c>
      <c r="Q29" s="413"/>
      <c r="R29" s="413"/>
      <c r="S29" s="401"/>
      <c r="T29" s="413"/>
      <c r="U29" s="413"/>
      <c r="V29" s="401" t="e">
        <f t="shared" si="7"/>
        <v>#DIV/0!</v>
      </c>
      <c r="W29" s="413"/>
      <c r="X29" s="413"/>
      <c r="Y29" s="401" t="e">
        <f t="shared" si="8"/>
        <v>#DIV/0!</v>
      </c>
      <c r="Z29" s="413"/>
      <c r="AA29" s="413"/>
      <c r="AB29" s="401" t="e">
        <f t="shared" si="9"/>
        <v>#DIV/0!</v>
      </c>
      <c r="AC29" s="413"/>
      <c r="AD29" s="413"/>
      <c r="AE29" s="401" t="e">
        <f t="shared" si="10"/>
        <v>#DIV/0!</v>
      </c>
      <c r="AF29" s="413"/>
      <c r="AG29" s="413"/>
      <c r="AH29" s="401" t="e">
        <f t="shared" si="11"/>
        <v>#DIV/0!</v>
      </c>
      <c r="AI29" s="413"/>
      <c r="AJ29" s="413"/>
      <c r="AK29" s="401" t="e">
        <f t="shared" si="12"/>
        <v>#DIV/0!</v>
      </c>
      <c r="AL29" s="414"/>
      <c r="AM29" s="414"/>
      <c r="AN29" s="401" t="e">
        <f t="shared" si="13"/>
        <v>#DIV/0!</v>
      </c>
      <c r="AO29" s="413"/>
      <c r="AP29" s="413"/>
      <c r="AQ29" s="401" t="e">
        <f t="shared" si="14"/>
        <v>#DIV/0!</v>
      </c>
      <c r="AR29" s="413"/>
      <c r="AS29" s="413"/>
      <c r="AT29" s="401" t="e">
        <f t="shared" si="15"/>
        <v>#DIV/0!</v>
      </c>
      <c r="AU29" s="403">
        <f t="shared" si="1"/>
        <v>0</v>
      </c>
      <c r="AV29" s="403">
        <f t="shared" si="2"/>
        <v>0</v>
      </c>
      <c r="AW29" s="403">
        <f t="shared" si="3"/>
        <v>0</v>
      </c>
      <c r="AX29" s="404" t="e">
        <f t="shared" si="16"/>
        <v>#DIV/0!</v>
      </c>
      <c r="BD29" s="405">
        <f t="shared" si="17"/>
        <v>0</v>
      </c>
      <c r="BE29" s="405">
        <f t="shared" si="18"/>
        <v>0</v>
      </c>
      <c r="BF29" s="405">
        <f t="shared" si="18"/>
        <v>0</v>
      </c>
      <c r="BG29" s="406" t="e">
        <f t="shared" si="19"/>
        <v>#DIV/0!</v>
      </c>
    </row>
    <row r="30" spans="1:59" s="296" customFormat="1" ht="61.5" customHeight="1">
      <c r="A30" s="39" t="s">
        <v>68</v>
      </c>
      <c r="B30" s="174" t="s">
        <v>69</v>
      </c>
      <c r="C30" s="407"/>
      <c r="D30" s="407"/>
      <c r="E30" s="407"/>
      <c r="F30" s="408"/>
      <c r="G30" s="409">
        <f t="shared" si="0"/>
        <v>0</v>
      </c>
      <c r="H30" s="410">
        <f t="shared" si="21"/>
        <v>0</v>
      </c>
      <c r="I30" s="409">
        <f t="shared" si="4"/>
        <v>0</v>
      </c>
      <c r="J30" s="411" t="e">
        <f t="shared" si="22"/>
        <v>#DIV/0!</v>
      </c>
      <c r="K30" s="412"/>
      <c r="L30" s="412"/>
      <c r="M30" s="401" t="e">
        <f t="shared" si="5"/>
        <v>#DIV/0!</v>
      </c>
      <c r="N30" s="413"/>
      <c r="O30" s="413"/>
      <c r="P30" s="401" t="e">
        <f t="shared" si="6"/>
        <v>#DIV/0!</v>
      </c>
      <c r="Q30" s="413"/>
      <c r="R30" s="413"/>
      <c r="S30" s="401"/>
      <c r="T30" s="413"/>
      <c r="U30" s="413"/>
      <c r="V30" s="401" t="e">
        <f t="shared" si="7"/>
        <v>#DIV/0!</v>
      </c>
      <c r="W30" s="413"/>
      <c r="X30" s="413"/>
      <c r="Y30" s="401" t="e">
        <f t="shared" si="8"/>
        <v>#DIV/0!</v>
      </c>
      <c r="Z30" s="413"/>
      <c r="AA30" s="413"/>
      <c r="AB30" s="401" t="e">
        <f t="shared" si="9"/>
        <v>#DIV/0!</v>
      </c>
      <c r="AC30" s="413"/>
      <c r="AD30" s="413"/>
      <c r="AE30" s="401" t="e">
        <f t="shared" si="10"/>
        <v>#DIV/0!</v>
      </c>
      <c r="AF30" s="413"/>
      <c r="AG30" s="413"/>
      <c r="AH30" s="401" t="e">
        <f t="shared" si="11"/>
        <v>#DIV/0!</v>
      </c>
      <c r="AI30" s="413"/>
      <c r="AJ30" s="413"/>
      <c r="AK30" s="401" t="e">
        <f t="shared" si="12"/>
        <v>#DIV/0!</v>
      </c>
      <c r="AL30" s="414"/>
      <c r="AM30" s="414"/>
      <c r="AN30" s="401" t="e">
        <f t="shared" si="13"/>
        <v>#DIV/0!</v>
      </c>
      <c r="AO30" s="413"/>
      <c r="AP30" s="413"/>
      <c r="AQ30" s="401" t="e">
        <f t="shared" si="14"/>
        <v>#DIV/0!</v>
      </c>
      <c r="AR30" s="413"/>
      <c r="AS30" s="413"/>
      <c r="AT30" s="401" t="e">
        <f t="shared" si="15"/>
        <v>#DIV/0!</v>
      </c>
      <c r="AU30" s="403">
        <f t="shared" si="1"/>
        <v>0</v>
      </c>
      <c r="AV30" s="403">
        <f t="shared" si="2"/>
        <v>0</v>
      </c>
      <c r="AW30" s="403">
        <f t="shared" si="3"/>
        <v>0</v>
      </c>
      <c r="AX30" s="404" t="e">
        <f t="shared" si="16"/>
        <v>#DIV/0!</v>
      </c>
      <c r="BD30" s="405">
        <f t="shared" si="17"/>
        <v>0</v>
      </c>
      <c r="BE30" s="405">
        <f t="shared" si="18"/>
        <v>0</v>
      </c>
      <c r="BF30" s="405">
        <f t="shared" si="18"/>
        <v>0</v>
      </c>
      <c r="BG30" s="406" t="e">
        <f t="shared" si="19"/>
        <v>#DIV/0!</v>
      </c>
    </row>
    <row r="31" spans="1:59" s="296" customFormat="1" ht="142.5" customHeight="1">
      <c r="A31" s="39" t="s">
        <v>190</v>
      </c>
      <c r="B31" s="174" t="s">
        <v>191</v>
      </c>
      <c r="C31" s="407"/>
      <c r="D31" s="407"/>
      <c r="E31" s="407"/>
      <c r="F31" s="408" t="e">
        <f t="shared" si="20"/>
        <v>#DIV/0!</v>
      </c>
      <c r="G31" s="409">
        <f t="shared" si="0"/>
        <v>0</v>
      </c>
      <c r="H31" s="410">
        <f t="shared" si="21"/>
        <v>0</v>
      </c>
      <c r="I31" s="409">
        <f t="shared" si="4"/>
        <v>16</v>
      </c>
      <c r="J31" s="411" t="e">
        <f t="shared" si="22"/>
        <v>#DIV/0!</v>
      </c>
      <c r="K31" s="412"/>
      <c r="L31" s="412"/>
      <c r="M31" s="401" t="e">
        <f t="shared" si="5"/>
        <v>#DIV/0!</v>
      </c>
      <c r="N31" s="413"/>
      <c r="O31" s="413"/>
      <c r="P31" s="401" t="e">
        <f t="shared" si="6"/>
        <v>#DIV/0!</v>
      </c>
      <c r="Q31" s="413"/>
      <c r="R31" s="413">
        <v>16</v>
      </c>
      <c r="S31" s="401"/>
      <c r="T31" s="413"/>
      <c r="U31" s="413"/>
      <c r="V31" s="401" t="e">
        <f t="shared" si="7"/>
        <v>#DIV/0!</v>
      </c>
      <c r="W31" s="413"/>
      <c r="X31" s="413"/>
      <c r="Y31" s="401" t="e">
        <f t="shared" si="8"/>
        <v>#DIV/0!</v>
      </c>
      <c r="Z31" s="413"/>
      <c r="AA31" s="413"/>
      <c r="AB31" s="401" t="e">
        <f t="shared" si="9"/>
        <v>#DIV/0!</v>
      </c>
      <c r="AC31" s="413"/>
      <c r="AD31" s="413"/>
      <c r="AE31" s="401" t="e">
        <f t="shared" si="10"/>
        <v>#DIV/0!</v>
      </c>
      <c r="AF31" s="413"/>
      <c r="AG31" s="413"/>
      <c r="AH31" s="401" t="e">
        <f t="shared" si="11"/>
        <v>#DIV/0!</v>
      </c>
      <c r="AI31" s="413"/>
      <c r="AJ31" s="413"/>
      <c r="AK31" s="401" t="e">
        <f t="shared" si="12"/>
        <v>#DIV/0!</v>
      </c>
      <c r="AL31" s="414"/>
      <c r="AM31" s="414"/>
      <c r="AN31" s="401" t="e">
        <f t="shared" si="13"/>
        <v>#DIV/0!</v>
      </c>
      <c r="AO31" s="413"/>
      <c r="AP31" s="413"/>
      <c r="AQ31" s="401" t="e">
        <f t="shared" si="14"/>
        <v>#DIV/0!</v>
      </c>
      <c r="AR31" s="413"/>
      <c r="AS31" s="413"/>
      <c r="AT31" s="401" t="e">
        <f t="shared" si="15"/>
        <v>#DIV/0!</v>
      </c>
      <c r="AU31" s="403">
        <f t="shared" si="1"/>
        <v>0</v>
      </c>
      <c r="AV31" s="403">
        <f t="shared" si="2"/>
        <v>0</v>
      </c>
      <c r="AW31" s="403">
        <f t="shared" si="3"/>
        <v>16</v>
      </c>
      <c r="AX31" s="404" t="e">
        <f t="shared" si="16"/>
        <v>#DIV/0!</v>
      </c>
      <c r="BD31" s="405">
        <f t="shared" si="17"/>
        <v>0</v>
      </c>
      <c r="BE31" s="405">
        <f t="shared" si="18"/>
        <v>0</v>
      </c>
      <c r="BF31" s="405">
        <f t="shared" si="18"/>
        <v>16</v>
      </c>
      <c r="BG31" s="406" t="e">
        <f t="shared" si="19"/>
        <v>#DIV/0!</v>
      </c>
    </row>
    <row r="32" spans="1:59" s="296" customFormat="1" ht="83.25" customHeight="1">
      <c r="A32" s="427" t="s">
        <v>317</v>
      </c>
      <c r="B32" s="428" t="s">
        <v>318</v>
      </c>
      <c r="C32" s="407"/>
      <c r="D32" s="407"/>
      <c r="E32" s="407"/>
      <c r="F32" s="408" t="e">
        <f t="shared" si="20"/>
        <v>#DIV/0!</v>
      </c>
      <c r="G32" s="409">
        <f t="shared" si="0"/>
        <v>0</v>
      </c>
      <c r="H32" s="410">
        <f t="shared" si="21"/>
        <v>0</v>
      </c>
      <c r="I32" s="409">
        <f t="shared" si="4"/>
        <v>0</v>
      </c>
      <c r="J32" s="411" t="e">
        <f t="shared" si="22"/>
        <v>#DIV/0!</v>
      </c>
      <c r="K32" s="412"/>
      <c r="L32" s="412"/>
      <c r="M32" s="401" t="e">
        <f t="shared" si="5"/>
        <v>#DIV/0!</v>
      </c>
      <c r="N32" s="413"/>
      <c r="O32" s="413"/>
      <c r="P32" s="401" t="e">
        <f t="shared" si="6"/>
        <v>#DIV/0!</v>
      </c>
      <c r="Q32" s="413"/>
      <c r="R32" s="413"/>
      <c r="S32" s="401"/>
      <c r="T32" s="413"/>
      <c r="U32" s="413"/>
      <c r="V32" s="401" t="e">
        <f t="shared" si="7"/>
        <v>#DIV/0!</v>
      </c>
      <c r="W32" s="413"/>
      <c r="X32" s="413"/>
      <c r="Y32" s="401" t="e">
        <f t="shared" si="8"/>
        <v>#DIV/0!</v>
      </c>
      <c r="Z32" s="413"/>
      <c r="AA32" s="413"/>
      <c r="AB32" s="401" t="e">
        <f t="shared" si="9"/>
        <v>#DIV/0!</v>
      </c>
      <c r="AC32" s="413"/>
      <c r="AD32" s="413"/>
      <c r="AE32" s="401" t="e">
        <f t="shared" si="10"/>
        <v>#DIV/0!</v>
      </c>
      <c r="AF32" s="413"/>
      <c r="AG32" s="413"/>
      <c r="AH32" s="401" t="e">
        <f t="shared" si="11"/>
        <v>#DIV/0!</v>
      </c>
      <c r="AI32" s="413"/>
      <c r="AJ32" s="413"/>
      <c r="AK32" s="401" t="e">
        <f t="shared" si="12"/>
        <v>#DIV/0!</v>
      </c>
      <c r="AL32" s="414"/>
      <c r="AM32" s="414"/>
      <c r="AN32" s="401" t="e">
        <f t="shared" si="13"/>
        <v>#DIV/0!</v>
      </c>
      <c r="AO32" s="413"/>
      <c r="AP32" s="413"/>
      <c r="AQ32" s="401" t="e">
        <f t="shared" si="14"/>
        <v>#DIV/0!</v>
      </c>
      <c r="AR32" s="413"/>
      <c r="AS32" s="413"/>
      <c r="AT32" s="401" t="e">
        <f t="shared" si="15"/>
        <v>#DIV/0!</v>
      </c>
      <c r="AU32" s="403">
        <f t="shared" si="1"/>
        <v>0</v>
      </c>
      <c r="AV32" s="403">
        <f t="shared" si="2"/>
        <v>0</v>
      </c>
      <c r="AW32" s="403">
        <f t="shared" si="3"/>
        <v>0</v>
      </c>
      <c r="AX32" s="404" t="e">
        <f t="shared" si="16"/>
        <v>#DIV/0!</v>
      </c>
      <c r="BD32" s="405"/>
      <c r="BE32" s="405"/>
      <c r="BF32" s="405"/>
      <c r="BG32" s="406"/>
    </row>
    <row r="33" spans="1:59" s="296" customFormat="1" ht="137.25" customHeight="1">
      <c r="A33" s="37" t="s">
        <v>70</v>
      </c>
      <c r="B33" s="175" t="s">
        <v>184</v>
      </c>
      <c r="C33" s="407"/>
      <c r="D33" s="407"/>
      <c r="E33" s="407"/>
      <c r="F33" s="408" t="e">
        <f t="shared" si="20"/>
        <v>#DIV/0!</v>
      </c>
      <c r="G33" s="409">
        <f t="shared" si="0"/>
        <v>2400</v>
      </c>
      <c r="H33" s="410">
        <f t="shared" si="21"/>
        <v>2400</v>
      </c>
      <c r="I33" s="409">
        <f t="shared" si="4"/>
        <v>2434.3</v>
      </c>
      <c r="J33" s="411">
        <f t="shared" si="22"/>
        <v>101.42916666666667</v>
      </c>
      <c r="K33" s="412"/>
      <c r="L33" s="412"/>
      <c r="M33" s="401" t="e">
        <f t="shared" si="5"/>
        <v>#DIV/0!</v>
      </c>
      <c r="N33" s="413"/>
      <c r="O33" s="413"/>
      <c r="P33" s="401" t="e">
        <f t="shared" si="6"/>
        <v>#DIV/0!</v>
      </c>
      <c r="Q33" s="413">
        <v>2400</v>
      </c>
      <c r="R33" s="413">
        <v>2434.3</v>
      </c>
      <c r="S33" s="401">
        <f>R33/Q33*100</f>
        <v>101.42916666666667</v>
      </c>
      <c r="T33" s="413"/>
      <c r="U33" s="413"/>
      <c r="V33" s="401" t="e">
        <f t="shared" si="7"/>
        <v>#DIV/0!</v>
      </c>
      <c r="W33" s="413"/>
      <c r="X33" s="413"/>
      <c r="Y33" s="401" t="e">
        <f t="shared" si="8"/>
        <v>#DIV/0!</v>
      </c>
      <c r="Z33" s="413"/>
      <c r="AA33" s="413"/>
      <c r="AB33" s="401" t="e">
        <f t="shared" si="9"/>
        <v>#DIV/0!</v>
      </c>
      <c r="AC33" s="413"/>
      <c r="AD33" s="413"/>
      <c r="AE33" s="401" t="e">
        <f t="shared" si="10"/>
        <v>#DIV/0!</v>
      </c>
      <c r="AF33" s="413"/>
      <c r="AG33" s="413"/>
      <c r="AH33" s="401" t="e">
        <f t="shared" si="11"/>
        <v>#DIV/0!</v>
      </c>
      <c r="AI33" s="413"/>
      <c r="AJ33" s="413"/>
      <c r="AK33" s="401" t="e">
        <f t="shared" si="12"/>
        <v>#DIV/0!</v>
      </c>
      <c r="AL33" s="414"/>
      <c r="AM33" s="414"/>
      <c r="AN33" s="401" t="e">
        <f t="shared" si="13"/>
        <v>#DIV/0!</v>
      </c>
      <c r="AO33" s="413"/>
      <c r="AP33" s="413"/>
      <c r="AQ33" s="401" t="e">
        <f t="shared" si="14"/>
        <v>#DIV/0!</v>
      </c>
      <c r="AR33" s="413"/>
      <c r="AS33" s="413"/>
      <c r="AT33" s="401" t="e">
        <f t="shared" si="15"/>
        <v>#DIV/0!</v>
      </c>
      <c r="AU33" s="403">
        <f t="shared" si="1"/>
        <v>2400</v>
      </c>
      <c r="AV33" s="403">
        <f t="shared" si="2"/>
        <v>2400</v>
      </c>
      <c r="AW33" s="403">
        <f t="shared" si="3"/>
        <v>2434.3</v>
      </c>
      <c r="AX33" s="404">
        <f t="shared" si="16"/>
        <v>101.42916666666667</v>
      </c>
      <c r="BD33" s="405">
        <f t="shared" si="17"/>
        <v>2400</v>
      </c>
      <c r="BE33" s="405">
        <f t="shared" si="18"/>
        <v>2400</v>
      </c>
      <c r="BF33" s="405">
        <f t="shared" si="18"/>
        <v>2434.3</v>
      </c>
      <c r="BG33" s="406">
        <f t="shared" si="19"/>
        <v>101.42916666666667</v>
      </c>
    </row>
    <row r="34" spans="1:59" s="296" customFormat="1" ht="131.25">
      <c r="A34" s="37" t="s">
        <v>11</v>
      </c>
      <c r="B34" s="175" t="s">
        <v>12</v>
      </c>
      <c r="C34" s="407"/>
      <c r="D34" s="407"/>
      <c r="E34" s="407"/>
      <c r="F34" s="408" t="e">
        <f t="shared" si="20"/>
        <v>#DIV/0!</v>
      </c>
      <c r="G34" s="409">
        <f t="shared" si="0"/>
        <v>0</v>
      </c>
      <c r="H34" s="410">
        <f t="shared" si="21"/>
        <v>0</v>
      </c>
      <c r="I34" s="409">
        <f t="shared" si="4"/>
        <v>91.541</v>
      </c>
      <c r="J34" s="411" t="e">
        <f t="shared" si="22"/>
        <v>#DIV/0!</v>
      </c>
      <c r="K34" s="412"/>
      <c r="L34" s="412"/>
      <c r="M34" s="401" t="e">
        <f t="shared" si="5"/>
        <v>#DIV/0!</v>
      </c>
      <c r="N34" s="413"/>
      <c r="O34" s="413"/>
      <c r="P34" s="401" t="e">
        <f t="shared" si="6"/>
        <v>#DIV/0!</v>
      </c>
      <c r="Q34" s="413"/>
      <c r="R34" s="413">
        <v>91.541</v>
      </c>
      <c r="S34" s="401"/>
      <c r="T34" s="413"/>
      <c r="U34" s="413"/>
      <c r="V34" s="401" t="e">
        <f t="shared" si="7"/>
        <v>#DIV/0!</v>
      </c>
      <c r="W34" s="413"/>
      <c r="X34" s="413"/>
      <c r="Y34" s="401" t="e">
        <f t="shared" si="8"/>
        <v>#DIV/0!</v>
      </c>
      <c r="Z34" s="413"/>
      <c r="AA34" s="413"/>
      <c r="AB34" s="401" t="e">
        <f t="shared" si="9"/>
        <v>#DIV/0!</v>
      </c>
      <c r="AC34" s="413"/>
      <c r="AD34" s="413"/>
      <c r="AE34" s="401" t="e">
        <f t="shared" si="10"/>
        <v>#DIV/0!</v>
      </c>
      <c r="AF34" s="413"/>
      <c r="AG34" s="413"/>
      <c r="AH34" s="401" t="e">
        <f t="shared" si="11"/>
        <v>#DIV/0!</v>
      </c>
      <c r="AI34" s="413"/>
      <c r="AJ34" s="413"/>
      <c r="AK34" s="401" t="e">
        <f t="shared" si="12"/>
        <v>#DIV/0!</v>
      </c>
      <c r="AL34" s="414"/>
      <c r="AM34" s="414"/>
      <c r="AN34" s="401" t="e">
        <f t="shared" si="13"/>
        <v>#DIV/0!</v>
      </c>
      <c r="AO34" s="413"/>
      <c r="AP34" s="413"/>
      <c r="AQ34" s="401" t="e">
        <f t="shared" si="14"/>
        <v>#DIV/0!</v>
      </c>
      <c r="AR34" s="413"/>
      <c r="AS34" s="413"/>
      <c r="AT34" s="401" t="e">
        <f t="shared" si="15"/>
        <v>#DIV/0!</v>
      </c>
      <c r="AU34" s="403">
        <f t="shared" si="1"/>
        <v>0</v>
      </c>
      <c r="AV34" s="403">
        <f t="shared" si="2"/>
        <v>0</v>
      </c>
      <c r="AW34" s="403">
        <f t="shared" si="3"/>
        <v>91.541</v>
      </c>
      <c r="AX34" s="404" t="e">
        <f t="shared" si="16"/>
        <v>#DIV/0!</v>
      </c>
      <c r="BD34" s="405"/>
      <c r="BE34" s="405"/>
      <c r="BF34" s="405"/>
      <c r="BG34" s="406"/>
    </row>
    <row r="35" spans="1:59" s="296" customFormat="1" ht="131.25">
      <c r="A35" s="34" t="s">
        <v>71</v>
      </c>
      <c r="B35" s="175" t="s">
        <v>192</v>
      </c>
      <c r="C35" s="407"/>
      <c r="D35" s="407"/>
      <c r="E35" s="407"/>
      <c r="F35" s="408" t="e">
        <f t="shared" si="20"/>
        <v>#DIV/0!</v>
      </c>
      <c r="G35" s="409">
        <f t="shared" si="0"/>
        <v>4958</v>
      </c>
      <c r="H35" s="410">
        <f t="shared" si="21"/>
        <v>4958</v>
      </c>
      <c r="I35" s="409">
        <f t="shared" si="4"/>
        <v>4958</v>
      </c>
      <c r="J35" s="411">
        <f t="shared" si="22"/>
        <v>100</v>
      </c>
      <c r="K35" s="412"/>
      <c r="L35" s="412"/>
      <c r="M35" s="401" t="e">
        <f t="shared" si="5"/>
        <v>#DIV/0!</v>
      </c>
      <c r="N35" s="413"/>
      <c r="O35" s="413"/>
      <c r="P35" s="401" t="e">
        <f t="shared" si="6"/>
        <v>#DIV/0!</v>
      </c>
      <c r="Q35" s="413">
        <v>4958</v>
      </c>
      <c r="R35" s="413">
        <v>4958</v>
      </c>
      <c r="S35" s="401">
        <f>R35/Q35*100</f>
        <v>100</v>
      </c>
      <c r="T35" s="413"/>
      <c r="U35" s="413"/>
      <c r="V35" s="401" t="e">
        <f t="shared" si="7"/>
        <v>#DIV/0!</v>
      </c>
      <c r="W35" s="413"/>
      <c r="X35" s="413"/>
      <c r="Y35" s="401" t="e">
        <f t="shared" si="8"/>
        <v>#DIV/0!</v>
      </c>
      <c r="Z35" s="413"/>
      <c r="AA35" s="413"/>
      <c r="AB35" s="401" t="e">
        <f t="shared" si="9"/>
        <v>#DIV/0!</v>
      </c>
      <c r="AC35" s="413"/>
      <c r="AD35" s="413"/>
      <c r="AE35" s="401" t="e">
        <f t="shared" si="10"/>
        <v>#DIV/0!</v>
      </c>
      <c r="AF35" s="413"/>
      <c r="AG35" s="413"/>
      <c r="AH35" s="401" t="e">
        <f t="shared" si="11"/>
        <v>#DIV/0!</v>
      </c>
      <c r="AI35" s="413"/>
      <c r="AJ35" s="413"/>
      <c r="AK35" s="401" t="e">
        <f t="shared" si="12"/>
        <v>#DIV/0!</v>
      </c>
      <c r="AL35" s="414"/>
      <c r="AM35" s="414"/>
      <c r="AN35" s="401" t="e">
        <f t="shared" si="13"/>
        <v>#DIV/0!</v>
      </c>
      <c r="AO35" s="413"/>
      <c r="AP35" s="413"/>
      <c r="AQ35" s="401" t="e">
        <f t="shared" si="14"/>
        <v>#DIV/0!</v>
      </c>
      <c r="AR35" s="413"/>
      <c r="AS35" s="413"/>
      <c r="AT35" s="401" t="e">
        <f t="shared" si="15"/>
        <v>#DIV/0!</v>
      </c>
      <c r="AU35" s="403">
        <f t="shared" si="1"/>
        <v>4958</v>
      </c>
      <c r="AV35" s="403">
        <f t="shared" si="2"/>
        <v>4958</v>
      </c>
      <c r="AW35" s="403">
        <f t="shared" si="3"/>
        <v>4958</v>
      </c>
      <c r="AX35" s="404">
        <f t="shared" si="16"/>
        <v>100</v>
      </c>
      <c r="BD35" s="405">
        <f t="shared" si="17"/>
        <v>4958</v>
      </c>
      <c r="BE35" s="405">
        <f t="shared" si="18"/>
        <v>4958</v>
      </c>
      <c r="BF35" s="405">
        <f t="shared" si="18"/>
        <v>4958</v>
      </c>
      <c r="BG35" s="406">
        <f t="shared" si="19"/>
        <v>100</v>
      </c>
    </row>
    <row r="36" spans="1:59" s="296" customFormat="1" ht="77.25" customHeight="1">
      <c r="A36" s="34" t="s">
        <v>285</v>
      </c>
      <c r="B36" s="175" t="s">
        <v>284</v>
      </c>
      <c r="C36" s="407"/>
      <c r="D36" s="407"/>
      <c r="E36" s="407"/>
      <c r="F36" s="408" t="e">
        <f t="shared" si="20"/>
        <v>#DIV/0!</v>
      </c>
      <c r="G36" s="409">
        <f t="shared" si="0"/>
        <v>0</v>
      </c>
      <c r="H36" s="410">
        <f t="shared" si="21"/>
        <v>0</v>
      </c>
      <c r="I36" s="409">
        <f t="shared" si="4"/>
        <v>0</v>
      </c>
      <c r="J36" s="411" t="e">
        <f t="shared" si="22"/>
        <v>#DIV/0!</v>
      </c>
      <c r="K36" s="412"/>
      <c r="L36" s="412"/>
      <c r="M36" s="401" t="e">
        <f t="shared" si="5"/>
        <v>#DIV/0!</v>
      </c>
      <c r="N36" s="413"/>
      <c r="O36" s="413"/>
      <c r="P36" s="401" t="e">
        <f t="shared" si="6"/>
        <v>#DIV/0!</v>
      </c>
      <c r="Q36" s="413"/>
      <c r="R36" s="413"/>
      <c r="S36" s="401"/>
      <c r="T36" s="413"/>
      <c r="U36" s="413"/>
      <c r="V36" s="401" t="e">
        <f t="shared" si="7"/>
        <v>#DIV/0!</v>
      </c>
      <c r="W36" s="413"/>
      <c r="X36" s="413"/>
      <c r="Y36" s="401" t="e">
        <f t="shared" si="8"/>
        <v>#DIV/0!</v>
      </c>
      <c r="Z36" s="413"/>
      <c r="AA36" s="413"/>
      <c r="AB36" s="401" t="e">
        <f t="shared" si="9"/>
        <v>#DIV/0!</v>
      </c>
      <c r="AC36" s="413"/>
      <c r="AD36" s="413"/>
      <c r="AE36" s="401" t="e">
        <f t="shared" si="10"/>
        <v>#DIV/0!</v>
      </c>
      <c r="AF36" s="413"/>
      <c r="AG36" s="413"/>
      <c r="AH36" s="401" t="e">
        <f t="shared" si="11"/>
        <v>#DIV/0!</v>
      </c>
      <c r="AI36" s="413"/>
      <c r="AJ36" s="413"/>
      <c r="AK36" s="401" t="e">
        <f t="shared" si="12"/>
        <v>#DIV/0!</v>
      </c>
      <c r="AL36" s="414"/>
      <c r="AM36" s="414"/>
      <c r="AN36" s="401" t="e">
        <f t="shared" si="13"/>
        <v>#DIV/0!</v>
      </c>
      <c r="AO36" s="413"/>
      <c r="AP36" s="413"/>
      <c r="AQ36" s="401" t="e">
        <f t="shared" si="14"/>
        <v>#DIV/0!</v>
      </c>
      <c r="AR36" s="413"/>
      <c r="AS36" s="413"/>
      <c r="AT36" s="401" t="e">
        <f t="shared" si="15"/>
        <v>#DIV/0!</v>
      </c>
      <c r="AU36" s="403">
        <f t="shared" si="1"/>
        <v>0</v>
      </c>
      <c r="AV36" s="403">
        <f t="shared" si="2"/>
        <v>0</v>
      </c>
      <c r="AW36" s="403">
        <f t="shared" si="3"/>
        <v>0</v>
      </c>
      <c r="AX36" s="404" t="e">
        <f t="shared" si="16"/>
        <v>#DIV/0!</v>
      </c>
      <c r="BD36" s="405">
        <f t="shared" si="17"/>
        <v>0</v>
      </c>
      <c r="BE36" s="405">
        <f t="shared" si="18"/>
        <v>0</v>
      </c>
      <c r="BF36" s="405">
        <f t="shared" si="18"/>
        <v>0</v>
      </c>
      <c r="BG36" s="406" t="e">
        <f t="shared" si="19"/>
        <v>#DIV/0!</v>
      </c>
    </row>
    <row r="37" spans="1:59" s="296" customFormat="1" ht="98.25" customHeight="1">
      <c r="A37" s="38" t="s">
        <v>193</v>
      </c>
      <c r="B37" s="429" t="s">
        <v>194</v>
      </c>
      <c r="C37" s="407"/>
      <c r="D37" s="407"/>
      <c r="E37" s="407"/>
      <c r="F37" s="408" t="e">
        <f t="shared" si="20"/>
        <v>#DIV/0!</v>
      </c>
      <c r="G37" s="409">
        <f t="shared" si="0"/>
        <v>0</v>
      </c>
      <c r="H37" s="410">
        <f t="shared" si="21"/>
        <v>0</v>
      </c>
      <c r="I37" s="409">
        <f t="shared" si="4"/>
        <v>3.74041</v>
      </c>
      <c r="J37" s="411" t="e">
        <f t="shared" si="22"/>
        <v>#DIV/0!</v>
      </c>
      <c r="K37" s="412"/>
      <c r="L37" s="412"/>
      <c r="M37" s="401" t="e">
        <f t="shared" si="5"/>
        <v>#DIV/0!</v>
      </c>
      <c r="N37" s="413"/>
      <c r="O37" s="413"/>
      <c r="P37" s="401" t="e">
        <f t="shared" si="6"/>
        <v>#DIV/0!</v>
      </c>
      <c r="Q37" s="413"/>
      <c r="R37" s="413">
        <v>3.74041</v>
      </c>
      <c r="S37" s="401"/>
      <c r="T37" s="413"/>
      <c r="U37" s="413"/>
      <c r="V37" s="401" t="e">
        <f t="shared" si="7"/>
        <v>#DIV/0!</v>
      </c>
      <c r="W37" s="413"/>
      <c r="X37" s="413"/>
      <c r="Y37" s="401" t="e">
        <f t="shared" si="8"/>
        <v>#DIV/0!</v>
      </c>
      <c r="Z37" s="413"/>
      <c r="AA37" s="413"/>
      <c r="AB37" s="401" t="e">
        <f t="shared" si="9"/>
        <v>#DIV/0!</v>
      </c>
      <c r="AC37" s="413"/>
      <c r="AD37" s="413"/>
      <c r="AE37" s="401" t="e">
        <f t="shared" si="10"/>
        <v>#DIV/0!</v>
      </c>
      <c r="AF37" s="413"/>
      <c r="AG37" s="413"/>
      <c r="AH37" s="401" t="e">
        <f t="shared" si="11"/>
        <v>#DIV/0!</v>
      </c>
      <c r="AI37" s="413"/>
      <c r="AJ37" s="413"/>
      <c r="AK37" s="401" t="e">
        <f t="shared" si="12"/>
        <v>#DIV/0!</v>
      </c>
      <c r="AL37" s="414"/>
      <c r="AM37" s="414"/>
      <c r="AN37" s="401" t="e">
        <f t="shared" si="13"/>
        <v>#DIV/0!</v>
      </c>
      <c r="AO37" s="413"/>
      <c r="AP37" s="413"/>
      <c r="AQ37" s="401" t="e">
        <f t="shared" si="14"/>
        <v>#DIV/0!</v>
      </c>
      <c r="AR37" s="413"/>
      <c r="AS37" s="413"/>
      <c r="AT37" s="401" t="e">
        <f t="shared" si="15"/>
        <v>#DIV/0!</v>
      </c>
      <c r="AU37" s="403">
        <f t="shared" si="1"/>
        <v>0</v>
      </c>
      <c r="AV37" s="403">
        <f t="shared" si="2"/>
        <v>0</v>
      </c>
      <c r="AW37" s="403">
        <f t="shared" si="3"/>
        <v>3.74041</v>
      </c>
      <c r="AX37" s="404" t="e">
        <f t="shared" si="16"/>
        <v>#DIV/0!</v>
      </c>
      <c r="BD37" s="405">
        <f t="shared" si="17"/>
        <v>0</v>
      </c>
      <c r="BE37" s="405">
        <f t="shared" si="18"/>
        <v>0</v>
      </c>
      <c r="BF37" s="405">
        <f t="shared" si="18"/>
        <v>3.74041</v>
      </c>
      <c r="BG37" s="406" t="e">
        <f t="shared" si="19"/>
        <v>#DIV/0!</v>
      </c>
    </row>
    <row r="38" spans="1:59" s="296" customFormat="1" ht="158.25" customHeight="1">
      <c r="A38" s="415" t="s">
        <v>319</v>
      </c>
      <c r="B38" s="430" t="s">
        <v>320</v>
      </c>
      <c r="C38" s="431"/>
      <c r="D38" s="431"/>
      <c r="E38" s="431"/>
      <c r="F38" s="432" t="e">
        <f t="shared" si="20"/>
        <v>#DIV/0!</v>
      </c>
      <c r="G38" s="410">
        <f t="shared" si="0"/>
        <v>0</v>
      </c>
      <c r="H38" s="410">
        <f t="shared" si="21"/>
        <v>0</v>
      </c>
      <c r="I38" s="410">
        <f t="shared" si="4"/>
        <v>0</v>
      </c>
      <c r="J38" s="411" t="e">
        <f t="shared" si="22"/>
        <v>#DIV/0!</v>
      </c>
      <c r="K38" s="412"/>
      <c r="L38" s="412"/>
      <c r="M38" s="401" t="e">
        <f t="shared" si="5"/>
        <v>#DIV/0!</v>
      </c>
      <c r="N38" s="413"/>
      <c r="O38" s="413"/>
      <c r="P38" s="401" t="e">
        <f t="shared" si="6"/>
        <v>#DIV/0!</v>
      </c>
      <c r="Q38" s="413"/>
      <c r="R38" s="413"/>
      <c r="S38" s="401"/>
      <c r="T38" s="413"/>
      <c r="U38" s="413"/>
      <c r="V38" s="401" t="e">
        <f t="shared" si="7"/>
        <v>#DIV/0!</v>
      </c>
      <c r="W38" s="413"/>
      <c r="X38" s="413"/>
      <c r="Y38" s="401" t="e">
        <f t="shared" si="8"/>
        <v>#DIV/0!</v>
      </c>
      <c r="Z38" s="413"/>
      <c r="AA38" s="413"/>
      <c r="AB38" s="401" t="e">
        <f t="shared" si="9"/>
        <v>#DIV/0!</v>
      </c>
      <c r="AC38" s="413"/>
      <c r="AD38" s="413"/>
      <c r="AE38" s="401" t="e">
        <f t="shared" si="10"/>
        <v>#DIV/0!</v>
      </c>
      <c r="AF38" s="413"/>
      <c r="AG38" s="413"/>
      <c r="AH38" s="401" t="e">
        <f t="shared" si="11"/>
        <v>#DIV/0!</v>
      </c>
      <c r="AI38" s="413"/>
      <c r="AJ38" s="413"/>
      <c r="AK38" s="401" t="e">
        <f t="shared" si="12"/>
        <v>#DIV/0!</v>
      </c>
      <c r="AL38" s="414"/>
      <c r="AM38" s="414"/>
      <c r="AN38" s="401" t="e">
        <f t="shared" si="13"/>
        <v>#DIV/0!</v>
      </c>
      <c r="AO38" s="413"/>
      <c r="AP38" s="413"/>
      <c r="AQ38" s="401" t="e">
        <f t="shared" si="14"/>
        <v>#DIV/0!</v>
      </c>
      <c r="AR38" s="413"/>
      <c r="AS38" s="413"/>
      <c r="AT38" s="401" t="e">
        <f t="shared" si="15"/>
        <v>#DIV/0!</v>
      </c>
      <c r="AU38" s="403">
        <f t="shared" si="1"/>
        <v>0</v>
      </c>
      <c r="AV38" s="403">
        <f t="shared" si="2"/>
        <v>0</v>
      </c>
      <c r="AW38" s="403">
        <f t="shared" si="3"/>
        <v>0</v>
      </c>
      <c r="AX38" s="404" t="e">
        <f t="shared" si="16"/>
        <v>#DIV/0!</v>
      </c>
      <c r="BD38" s="405"/>
      <c r="BE38" s="405"/>
      <c r="BF38" s="405"/>
      <c r="BG38" s="406"/>
    </row>
    <row r="39" spans="1:59" s="296" customFormat="1" ht="47.25" customHeight="1">
      <c r="A39" s="34" t="s">
        <v>72</v>
      </c>
      <c r="B39" s="433" t="s">
        <v>73</v>
      </c>
      <c r="C39" s="431"/>
      <c r="D39" s="431"/>
      <c r="E39" s="431"/>
      <c r="F39" s="432" t="e">
        <f t="shared" si="20"/>
        <v>#DIV/0!</v>
      </c>
      <c r="G39" s="410">
        <f t="shared" si="0"/>
        <v>0</v>
      </c>
      <c r="H39" s="410">
        <f t="shared" si="21"/>
        <v>0</v>
      </c>
      <c r="I39" s="410">
        <f t="shared" si="4"/>
        <v>0</v>
      </c>
      <c r="J39" s="411" t="e">
        <f t="shared" si="22"/>
        <v>#DIV/0!</v>
      </c>
      <c r="K39" s="412"/>
      <c r="L39" s="412"/>
      <c r="M39" s="401" t="e">
        <f t="shared" si="5"/>
        <v>#DIV/0!</v>
      </c>
      <c r="N39" s="413"/>
      <c r="O39" s="413"/>
      <c r="P39" s="401" t="e">
        <f t="shared" si="6"/>
        <v>#DIV/0!</v>
      </c>
      <c r="Q39" s="413"/>
      <c r="R39" s="413"/>
      <c r="S39" s="401"/>
      <c r="T39" s="413"/>
      <c r="U39" s="413"/>
      <c r="V39" s="401" t="e">
        <f t="shared" si="7"/>
        <v>#DIV/0!</v>
      </c>
      <c r="W39" s="413"/>
      <c r="X39" s="413"/>
      <c r="Y39" s="401" t="e">
        <f t="shared" si="8"/>
        <v>#DIV/0!</v>
      </c>
      <c r="Z39" s="413"/>
      <c r="AA39" s="413"/>
      <c r="AB39" s="401" t="e">
        <f t="shared" si="9"/>
        <v>#DIV/0!</v>
      </c>
      <c r="AC39" s="413"/>
      <c r="AD39" s="413"/>
      <c r="AE39" s="401" t="e">
        <f t="shared" si="10"/>
        <v>#DIV/0!</v>
      </c>
      <c r="AF39" s="413"/>
      <c r="AG39" s="413"/>
      <c r="AH39" s="401" t="e">
        <f t="shared" si="11"/>
        <v>#DIV/0!</v>
      </c>
      <c r="AI39" s="413"/>
      <c r="AJ39" s="413"/>
      <c r="AK39" s="401" t="e">
        <f t="shared" si="12"/>
        <v>#DIV/0!</v>
      </c>
      <c r="AL39" s="414"/>
      <c r="AM39" s="414"/>
      <c r="AN39" s="401" t="e">
        <f t="shared" si="13"/>
        <v>#DIV/0!</v>
      </c>
      <c r="AO39" s="413"/>
      <c r="AP39" s="413"/>
      <c r="AQ39" s="401" t="e">
        <f t="shared" si="14"/>
        <v>#DIV/0!</v>
      </c>
      <c r="AR39" s="413"/>
      <c r="AS39" s="413"/>
      <c r="AT39" s="401" t="e">
        <f t="shared" si="15"/>
        <v>#DIV/0!</v>
      </c>
      <c r="AU39" s="403">
        <f t="shared" si="1"/>
        <v>0</v>
      </c>
      <c r="AV39" s="403">
        <f t="shared" si="2"/>
        <v>0</v>
      </c>
      <c r="AW39" s="403">
        <f t="shared" si="3"/>
        <v>0</v>
      </c>
      <c r="AX39" s="404" t="e">
        <f t="shared" si="16"/>
        <v>#DIV/0!</v>
      </c>
      <c r="BD39" s="405">
        <f t="shared" si="17"/>
        <v>0</v>
      </c>
      <c r="BE39" s="405">
        <f t="shared" si="18"/>
        <v>0</v>
      </c>
      <c r="BF39" s="405">
        <f t="shared" si="18"/>
        <v>0</v>
      </c>
      <c r="BG39" s="406" t="e">
        <f t="shared" si="19"/>
        <v>#DIV/0!</v>
      </c>
    </row>
    <row r="40" spans="1:59" s="296" customFormat="1" ht="55.5" customHeight="1">
      <c r="A40" s="282" t="s">
        <v>74</v>
      </c>
      <c r="B40" s="433" t="s">
        <v>391</v>
      </c>
      <c r="C40" s="431"/>
      <c r="D40" s="431"/>
      <c r="E40" s="431"/>
      <c r="F40" s="432" t="e">
        <f t="shared" si="20"/>
        <v>#DIV/0!</v>
      </c>
      <c r="G40" s="410">
        <f t="shared" si="0"/>
        <v>85.6</v>
      </c>
      <c r="H40" s="410">
        <f t="shared" si="21"/>
        <v>85.6</v>
      </c>
      <c r="I40" s="410">
        <f t="shared" si="4"/>
        <v>121.96147</v>
      </c>
      <c r="J40" s="411">
        <f t="shared" si="22"/>
        <v>142.47835280373832</v>
      </c>
      <c r="K40" s="412"/>
      <c r="L40" s="412"/>
      <c r="M40" s="401" t="e">
        <f t="shared" si="5"/>
        <v>#DIV/0!</v>
      </c>
      <c r="N40" s="413"/>
      <c r="O40" s="413"/>
      <c r="P40" s="401" t="e">
        <f t="shared" si="6"/>
        <v>#DIV/0!</v>
      </c>
      <c r="Q40" s="413">
        <v>85.6</v>
      </c>
      <c r="R40" s="413">
        <v>121.96147</v>
      </c>
      <c r="S40" s="401">
        <f>R40/Q40*100</f>
        <v>142.47835280373832</v>
      </c>
      <c r="T40" s="413"/>
      <c r="U40" s="413"/>
      <c r="V40" s="401" t="e">
        <f t="shared" si="7"/>
        <v>#DIV/0!</v>
      </c>
      <c r="W40" s="413"/>
      <c r="X40" s="413"/>
      <c r="Y40" s="401" t="e">
        <f t="shared" si="8"/>
        <v>#DIV/0!</v>
      </c>
      <c r="Z40" s="413"/>
      <c r="AA40" s="413"/>
      <c r="AB40" s="401" t="e">
        <f t="shared" si="9"/>
        <v>#DIV/0!</v>
      </c>
      <c r="AC40" s="413"/>
      <c r="AD40" s="413"/>
      <c r="AE40" s="401" t="e">
        <f t="shared" si="10"/>
        <v>#DIV/0!</v>
      </c>
      <c r="AF40" s="413"/>
      <c r="AG40" s="413"/>
      <c r="AH40" s="401" t="e">
        <f t="shared" si="11"/>
        <v>#DIV/0!</v>
      </c>
      <c r="AI40" s="413"/>
      <c r="AJ40" s="413"/>
      <c r="AK40" s="401" t="e">
        <f t="shared" si="12"/>
        <v>#DIV/0!</v>
      </c>
      <c r="AL40" s="414"/>
      <c r="AM40" s="414"/>
      <c r="AN40" s="401" t="e">
        <f t="shared" si="13"/>
        <v>#DIV/0!</v>
      </c>
      <c r="AO40" s="413"/>
      <c r="AP40" s="413"/>
      <c r="AQ40" s="401" t="e">
        <f t="shared" si="14"/>
        <v>#DIV/0!</v>
      </c>
      <c r="AR40" s="413"/>
      <c r="AS40" s="413"/>
      <c r="AT40" s="401" t="e">
        <f t="shared" si="15"/>
        <v>#DIV/0!</v>
      </c>
      <c r="AU40" s="403">
        <f t="shared" si="1"/>
        <v>85.6</v>
      </c>
      <c r="AV40" s="403">
        <f t="shared" si="2"/>
        <v>85.6</v>
      </c>
      <c r="AW40" s="403">
        <f t="shared" si="3"/>
        <v>121.96147</v>
      </c>
      <c r="AX40" s="404">
        <f t="shared" si="16"/>
        <v>142.47835280373832</v>
      </c>
      <c r="BD40" s="405">
        <f t="shared" si="17"/>
        <v>85.6</v>
      </c>
      <c r="BE40" s="405">
        <f t="shared" si="18"/>
        <v>85.6</v>
      </c>
      <c r="BF40" s="405">
        <f t="shared" si="18"/>
        <v>121.96147</v>
      </c>
      <c r="BG40" s="406">
        <f t="shared" si="19"/>
        <v>142.47835280373832</v>
      </c>
    </row>
    <row r="41" spans="1:59" s="296" customFormat="1" ht="160.5" customHeight="1">
      <c r="A41" s="34" t="s">
        <v>75</v>
      </c>
      <c r="B41" s="433" t="s">
        <v>251</v>
      </c>
      <c r="C41" s="431"/>
      <c r="D41" s="431"/>
      <c r="E41" s="431"/>
      <c r="F41" s="432" t="e">
        <f t="shared" si="20"/>
        <v>#DIV/0!</v>
      </c>
      <c r="G41" s="410">
        <f t="shared" si="0"/>
        <v>0</v>
      </c>
      <c r="H41" s="410">
        <f t="shared" si="21"/>
        <v>0</v>
      </c>
      <c r="I41" s="410">
        <f t="shared" si="4"/>
        <v>0</v>
      </c>
      <c r="J41" s="411" t="e">
        <f t="shared" si="22"/>
        <v>#DIV/0!</v>
      </c>
      <c r="K41" s="412"/>
      <c r="L41" s="412"/>
      <c r="M41" s="401" t="e">
        <f t="shared" si="5"/>
        <v>#DIV/0!</v>
      </c>
      <c r="N41" s="413"/>
      <c r="O41" s="413"/>
      <c r="P41" s="401" t="e">
        <f t="shared" si="6"/>
        <v>#DIV/0!</v>
      </c>
      <c r="Q41" s="413"/>
      <c r="R41" s="413"/>
      <c r="S41" s="401"/>
      <c r="T41" s="413"/>
      <c r="U41" s="413"/>
      <c r="V41" s="401" t="e">
        <f t="shared" si="7"/>
        <v>#DIV/0!</v>
      </c>
      <c r="W41" s="413"/>
      <c r="X41" s="413"/>
      <c r="Y41" s="401" t="e">
        <f t="shared" si="8"/>
        <v>#DIV/0!</v>
      </c>
      <c r="Z41" s="413"/>
      <c r="AA41" s="413"/>
      <c r="AB41" s="401" t="e">
        <f t="shared" si="9"/>
        <v>#DIV/0!</v>
      </c>
      <c r="AC41" s="413"/>
      <c r="AD41" s="413"/>
      <c r="AE41" s="401" t="e">
        <f t="shared" si="10"/>
        <v>#DIV/0!</v>
      </c>
      <c r="AF41" s="413"/>
      <c r="AG41" s="413"/>
      <c r="AH41" s="401" t="e">
        <f t="shared" si="11"/>
        <v>#DIV/0!</v>
      </c>
      <c r="AI41" s="413"/>
      <c r="AJ41" s="413"/>
      <c r="AK41" s="401" t="e">
        <f t="shared" si="12"/>
        <v>#DIV/0!</v>
      </c>
      <c r="AL41" s="414"/>
      <c r="AM41" s="414"/>
      <c r="AN41" s="401" t="e">
        <f t="shared" si="13"/>
        <v>#DIV/0!</v>
      </c>
      <c r="AO41" s="413"/>
      <c r="AP41" s="413"/>
      <c r="AQ41" s="401" t="e">
        <f t="shared" si="14"/>
        <v>#DIV/0!</v>
      </c>
      <c r="AR41" s="413"/>
      <c r="AS41" s="413"/>
      <c r="AT41" s="401" t="e">
        <f t="shared" si="15"/>
        <v>#DIV/0!</v>
      </c>
      <c r="AU41" s="403">
        <f t="shared" si="1"/>
        <v>0</v>
      </c>
      <c r="AV41" s="403">
        <f t="shared" si="2"/>
        <v>0</v>
      </c>
      <c r="AW41" s="403">
        <f t="shared" si="3"/>
        <v>0</v>
      </c>
      <c r="AX41" s="404" t="e">
        <f t="shared" si="16"/>
        <v>#DIV/0!</v>
      </c>
      <c r="BD41" s="405">
        <f t="shared" si="17"/>
        <v>0</v>
      </c>
      <c r="BE41" s="405">
        <f t="shared" si="18"/>
        <v>0</v>
      </c>
      <c r="BF41" s="405">
        <f t="shared" si="18"/>
        <v>0</v>
      </c>
      <c r="BG41" s="406" t="e">
        <f t="shared" si="19"/>
        <v>#DIV/0!</v>
      </c>
    </row>
    <row r="42" spans="1:59" s="296" customFormat="1" ht="69.75" customHeight="1">
      <c r="A42" s="39" t="s">
        <v>271</v>
      </c>
      <c r="B42" s="433" t="s">
        <v>252</v>
      </c>
      <c r="C42" s="431"/>
      <c r="D42" s="431"/>
      <c r="E42" s="431"/>
      <c r="F42" s="432" t="e">
        <f t="shared" si="20"/>
        <v>#DIV/0!</v>
      </c>
      <c r="G42" s="410">
        <f t="shared" si="0"/>
        <v>890</v>
      </c>
      <c r="H42" s="410">
        <f t="shared" si="21"/>
        <v>890</v>
      </c>
      <c r="I42" s="410">
        <f t="shared" si="4"/>
        <v>906.20019</v>
      </c>
      <c r="J42" s="411">
        <f t="shared" si="22"/>
        <v>101.82024606741574</v>
      </c>
      <c r="K42" s="412"/>
      <c r="L42" s="412"/>
      <c r="M42" s="401" t="e">
        <f t="shared" si="5"/>
        <v>#DIV/0!</v>
      </c>
      <c r="N42" s="413"/>
      <c r="O42" s="413"/>
      <c r="P42" s="401" t="e">
        <f t="shared" si="6"/>
        <v>#DIV/0!</v>
      </c>
      <c r="Q42" s="413">
        <v>890</v>
      </c>
      <c r="R42" s="413">
        <v>906.20019</v>
      </c>
      <c r="S42" s="401">
        <f>R42/Q42*100</f>
        <v>101.82024606741574</v>
      </c>
      <c r="T42" s="413"/>
      <c r="U42" s="413"/>
      <c r="V42" s="401" t="e">
        <f t="shared" si="7"/>
        <v>#DIV/0!</v>
      </c>
      <c r="W42" s="413"/>
      <c r="X42" s="413"/>
      <c r="Y42" s="401" t="e">
        <f t="shared" si="8"/>
        <v>#DIV/0!</v>
      </c>
      <c r="Z42" s="413"/>
      <c r="AA42" s="413"/>
      <c r="AB42" s="401" t="e">
        <f t="shared" si="9"/>
        <v>#DIV/0!</v>
      </c>
      <c r="AC42" s="413"/>
      <c r="AD42" s="413"/>
      <c r="AE42" s="401" t="e">
        <f t="shared" si="10"/>
        <v>#DIV/0!</v>
      </c>
      <c r="AF42" s="413"/>
      <c r="AG42" s="413"/>
      <c r="AH42" s="401" t="e">
        <f t="shared" si="11"/>
        <v>#DIV/0!</v>
      </c>
      <c r="AI42" s="413"/>
      <c r="AJ42" s="413"/>
      <c r="AK42" s="401" t="e">
        <f t="shared" si="12"/>
        <v>#DIV/0!</v>
      </c>
      <c r="AL42" s="414"/>
      <c r="AM42" s="414"/>
      <c r="AN42" s="401" t="e">
        <f t="shared" si="13"/>
        <v>#DIV/0!</v>
      </c>
      <c r="AO42" s="413"/>
      <c r="AP42" s="413"/>
      <c r="AQ42" s="401" t="e">
        <f t="shared" si="14"/>
        <v>#DIV/0!</v>
      </c>
      <c r="AR42" s="413"/>
      <c r="AS42" s="413"/>
      <c r="AT42" s="401" t="e">
        <f t="shared" si="15"/>
        <v>#DIV/0!</v>
      </c>
      <c r="AU42" s="403">
        <f t="shared" si="1"/>
        <v>890</v>
      </c>
      <c r="AV42" s="403">
        <f t="shared" si="2"/>
        <v>890</v>
      </c>
      <c r="AW42" s="403">
        <f t="shared" si="3"/>
        <v>906.20019</v>
      </c>
      <c r="AX42" s="404">
        <f t="shared" si="16"/>
        <v>101.82024606741574</v>
      </c>
      <c r="BD42" s="405">
        <f t="shared" si="17"/>
        <v>890</v>
      </c>
      <c r="BE42" s="405">
        <f t="shared" si="18"/>
        <v>890</v>
      </c>
      <c r="BF42" s="405">
        <f t="shared" si="18"/>
        <v>906.20019</v>
      </c>
      <c r="BG42" s="406">
        <f t="shared" si="19"/>
        <v>101.82024606741574</v>
      </c>
    </row>
    <row r="43" spans="1:59" s="296" customFormat="1" ht="162" customHeight="1">
      <c r="A43" s="39" t="s">
        <v>330</v>
      </c>
      <c r="B43" s="176" t="s">
        <v>337</v>
      </c>
      <c r="C43" s="431"/>
      <c r="D43" s="431"/>
      <c r="E43" s="431"/>
      <c r="F43" s="432" t="e">
        <f t="shared" si="20"/>
        <v>#DIV/0!</v>
      </c>
      <c r="G43" s="410">
        <f>K43+N43+Q43+T43+W43+Z43+AC43+AF43+AI43+AL43+AO43+AR43</f>
        <v>0</v>
      </c>
      <c r="H43" s="410">
        <f>G43</f>
        <v>0</v>
      </c>
      <c r="I43" s="410">
        <f>L43+O43+R43+U43+X43+AA43+AD43+AG43+AJ43+AM43+AP43+AS43</f>
        <v>0</v>
      </c>
      <c r="J43" s="411" t="e">
        <f t="shared" si="22"/>
        <v>#DIV/0!</v>
      </c>
      <c r="K43" s="412"/>
      <c r="L43" s="412"/>
      <c r="M43" s="401" t="e">
        <f t="shared" si="5"/>
        <v>#DIV/0!</v>
      </c>
      <c r="N43" s="413"/>
      <c r="O43" s="413"/>
      <c r="P43" s="401" t="e">
        <f t="shared" si="6"/>
        <v>#DIV/0!</v>
      </c>
      <c r="Q43" s="413"/>
      <c r="R43" s="413"/>
      <c r="S43" s="401"/>
      <c r="T43" s="413"/>
      <c r="U43" s="413"/>
      <c r="V43" s="401" t="e">
        <f t="shared" si="7"/>
        <v>#DIV/0!</v>
      </c>
      <c r="W43" s="413"/>
      <c r="X43" s="413"/>
      <c r="Y43" s="401" t="e">
        <f t="shared" si="8"/>
        <v>#DIV/0!</v>
      </c>
      <c r="Z43" s="413"/>
      <c r="AA43" s="413"/>
      <c r="AB43" s="401" t="e">
        <f t="shared" si="9"/>
        <v>#DIV/0!</v>
      </c>
      <c r="AC43" s="413"/>
      <c r="AD43" s="413"/>
      <c r="AE43" s="401" t="e">
        <f t="shared" si="10"/>
        <v>#DIV/0!</v>
      </c>
      <c r="AF43" s="413"/>
      <c r="AG43" s="413"/>
      <c r="AH43" s="401" t="e">
        <f t="shared" si="11"/>
        <v>#DIV/0!</v>
      </c>
      <c r="AI43" s="413"/>
      <c r="AJ43" s="413"/>
      <c r="AK43" s="401" t="e">
        <f t="shared" si="12"/>
        <v>#DIV/0!</v>
      </c>
      <c r="AL43" s="414"/>
      <c r="AM43" s="414"/>
      <c r="AN43" s="401" t="e">
        <f t="shared" si="13"/>
        <v>#DIV/0!</v>
      </c>
      <c r="AO43" s="413"/>
      <c r="AP43" s="413"/>
      <c r="AQ43" s="401" t="e">
        <f t="shared" si="14"/>
        <v>#DIV/0!</v>
      </c>
      <c r="AR43" s="413"/>
      <c r="AS43" s="413"/>
      <c r="AT43" s="401" t="e">
        <f t="shared" si="15"/>
        <v>#DIV/0!</v>
      </c>
      <c r="AU43" s="403">
        <f t="shared" si="1"/>
        <v>0</v>
      </c>
      <c r="AV43" s="403">
        <f t="shared" si="2"/>
        <v>0</v>
      </c>
      <c r="AW43" s="403">
        <f t="shared" si="3"/>
        <v>0</v>
      </c>
      <c r="AX43" s="404" t="e">
        <f>AW43/AV43*100</f>
        <v>#DIV/0!</v>
      </c>
      <c r="BD43" s="405"/>
      <c r="BE43" s="405"/>
      <c r="BF43" s="405"/>
      <c r="BG43" s="406"/>
    </row>
    <row r="44" spans="1:59" s="296" customFormat="1" ht="24" customHeight="1">
      <c r="A44" s="39" t="s">
        <v>272</v>
      </c>
      <c r="B44" s="433" t="s">
        <v>76</v>
      </c>
      <c r="C44" s="431"/>
      <c r="D44" s="431"/>
      <c r="E44" s="431"/>
      <c r="F44" s="432" t="e">
        <f t="shared" si="20"/>
        <v>#DIV/0!</v>
      </c>
      <c r="G44" s="410">
        <f t="shared" si="0"/>
        <v>162</v>
      </c>
      <c r="H44" s="410">
        <f t="shared" si="21"/>
        <v>162</v>
      </c>
      <c r="I44" s="410">
        <f t="shared" si="4"/>
        <v>253.81312</v>
      </c>
      <c r="J44" s="411">
        <f t="shared" si="22"/>
        <v>156.67476543209878</v>
      </c>
      <c r="K44" s="412"/>
      <c r="L44" s="412"/>
      <c r="M44" s="401" t="e">
        <f t="shared" si="5"/>
        <v>#DIV/0!</v>
      </c>
      <c r="N44" s="413"/>
      <c r="O44" s="413"/>
      <c r="P44" s="401" t="e">
        <f t="shared" si="6"/>
        <v>#DIV/0!</v>
      </c>
      <c r="Q44" s="413">
        <v>162</v>
      </c>
      <c r="R44" s="413">
        <v>253.81312</v>
      </c>
      <c r="S44" s="401"/>
      <c r="T44" s="413"/>
      <c r="U44" s="413"/>
      <c r="V44" s="401" t="e">
        <f t="shared" si="7"/>
        <v>#DIV/0!</v>
      </c>
      <c r="W44" s="413"/>
      <c r="X44" s="413"/>
      <c r="Y44" s="401" t="e">
        <f t="shared" si="8"/>
        <v>#DIV/0!</v>
      </c>
      <c r="Z44" s="413"/>
      <c r="AA44" s="413"/>
      <c r="AB44" s="401" t="e">
        <f t="shared" si="9"/>
        <v>#DIV/0!</v>
      </c>
      <c r="AC44" s="413"/>
      <c r="AD44" s="413"/>
      <c r="AE44" s="401" t="e">
        <f t="shared" si="10"/>
        <v>#DIV/0!</v>
      </c>
      <c r="AF44" s="413"/>
      <c r="AG44" s="413"/>
      <c r="AH44" s="401" t="e">
        <f t="shared" si="11"/>
        <v>#DIV/0!</v>
      </c>
      <c r="AI44" s="413"/>
      <c r="AJ44" s="413"/>
      <c r="AK44" s="401" t="e">
        <f t="shared" si="12"/>
        <v>#DIV/0!</v>
      </c>
      <c r="AL44" s="414"/>
      <c r="AM44" s="414"/>
      <c r="AN44" s="401" t="e">
        <f t="shared" si="13"/>
        <v>#DIV/0!</v>
      </c>
      <c r="AO44" s="413"/>
      <c r="AP44" s="413"/>
      <c r="AQ44" s="401" t="e">
        <f t="shared" si="14"/>
        <v>#DIV/0!</v>
      </c>
      <c r="AR44" s="413"/>
      <c r="AS44" s="413"/>
      <c r="AT44" s="401" t="e">
        <f t="shared" si="15"/>
        <v>#DIV/0!</v>
      </c>
      <c r="AU44" s="403">
        <f t="shared" si="1"/>
        <v>162</v>
      </c>
      <c r="AV44" s="403">
        <f t="shared" si="2"/>
        <v>162</v>
      </c>
      <c r="AW44" s="403">
        <f t="shared" si="3"/>
        <v>253.81312</v>
      </c>
      <c r="AX44" s="404">
        <f t="shared" si="16"/>
        <v>156.67476543209878</v>
      </c>
      <c r="BD44" s="405">
        <f t="shared" si="17"/>
        <v>162</v>
      </c>
      <c r="BE44" s="405">
        <f t="shared" si="18"/>
        <v>162</v>
      </c>
      <c r="BF44" s="405">
        <f t="shared" si="18"/>
        <v>253.81312</v>
      </c>
      <c r="BG44" s="406">
        <f t="shared" si="19"/>
        <v>156.67476543209878</v>
      </c>
    </row>
    <row r="45" spans="1:59" s="296" customFormat="1" ht="25.5" customHeight="1">
      <c r="A45" s="39" t="s">
        <v>392</v>
      </c>
      <c r="B45" s="433" t="s">
        <v>393</v>
      </c>
      <c r="C45" s="431"/>
      <c r="D45" s="431"/>
      <c r="E45" s="431"/>
      <c r="F45" s="432" t="e">
        <f>E45/D45*100</f>
        <v>#DIV/0!</v>
      </c>
      <c r="G45" s="410">
        <f t="shared" si="0"/>
        <v>395</v>
      </c>
      <c r="H45" s="410">
        <f t="shared" si="21"/>
        <v>395</v>
      </c>
      <c r="I45" s="410" t="e">
        <f t="shared" si="4"/>
        <v>#VALUE!</v>
      </c>
      <c r="J45" s="411" t="e">
        <f t="shared" si="22"/>
        <v>#VALUE!</v>
      </c>
      <c r="K45" s="412"/>
      <c r="L45" s="412"/>
      <c r="M45" s="401" t="e">
        <f t="shared" si="5"/>
        <v>#DIV/0!</v>
      </c>
      <c r="N45" s="413"/>
      <c r="O45" s="413"/>
      <c r="P45" s="401" t="e">
        <f t="shared" si="6"/>
        <v>#DIV/0!</v>
      </c>
      <c r="Q45" s="413">
        <v>395</v>
      </c>
      <c r="R45" s="413" t="s">
        <v>629</v>
      </c>
      <c r="S45" s="401"/>
      <c r="T45" s="413"/>
      <c r="U45" s="413"/>
      <c r="V45" s="401" t="e">
        <f t="shared" si="7"/>
        <v>#DIV/0!</v>
      </c>
      <c r="W45" s="413"/>
      <c r="X45" s="413"/>
      <c r="Y45" s="401" t="e">
        <f t="shared" si="8"/>
        <v>#DIV/0!</v>
      </c>
      <c r="Z45" s="413"/>
      <c r="AA45" s="413"/>
      <c r="AB45" s="401" t="e">
        <f t="shared" si="9"/>
        <v>#DIV/0!</v>
      </c>
      <c r="AC45" s="413"/>
      <c r="AD45" s="413"/>
      <c r="AE45" s="401" t="e">
        <f t="shared" si="10"/>
        <v>#DIV/0!</v>
      </c>
      <c r="AF45" s="413"/>
      <c r="AG45" s="413"/>
      <c r="AH45" s="401" t="e">
        <f t="shared" si="11"/>
        <v>#DIV/0!</v>
      </c>
      <c r="AI45" s="413"/>
      <c r="AJ45" s="413"/>
      <c r="AK45" s="401" t="e">
        <f t="shared" si="12"/>
        <v>#DIV/0!</v>
      </c>
      <c r="AL45" s="414"/>
      <c r="AM45" s="414"/>
      <c r="AN45" s="401" t="e">
        <f t="shared" si="13"/>
        <v>#DIV/0!</v>
      </c>
      <c r="AO45" s="413"/>
      <c r="AP45" s="413"/>
      <c r="AQ45" s="401" t="e">
        <f t="shared" si="14"/>
        <v>#DIV/0!</v>
      </c>
      <c r="AR45" s="413"/>
      <c r="AS45" s="413"/>
      <c r="AT45" s="401" t="e">
        <f t="shared" si="15"/>
        <v>#DIV/0!</v>
      </c>
      <c r="AU45" s="403">
        <f t="shared" si="1"/>
        <v>395</v>
      </c>
      <c r="AV45" s="403">
        <f t="shared" si="2"/>
        <v>395</v>
      </c>
      <c r="AW45" s="403" t="e">
        <f t="shared" si="3"/>
        <v>#VALUE!</v>
      </c>
      <c r="AX45" s="404" t="e">
        <f t="shared" si="16"/>
        <v>#VALUE!</v>
      </c>
      <c r="BD45" s="405">
        <f t="shared" si="17"/>
        <v>395</v>
      </c>
      <c r="BE45" s="405">
        <f t="shared" si="18"/>
        <v>395</v>
      </c>
      <c r="BF45" s="405" t="e">
        <f t="shared" si="18"/>
        <v>#VALUE!</v>
      </c>
      <c r="BG45" s="406" t="e">
        <f t="shared" si="19"/>
        <v>#VALUE!</v>
      </c>
    </row>
    <row r="46" spans="1:59" ht="30" customHeight="1">
      <c r="A46" s="31" t="s">
        <v>103</v>
      </c>
      <c r="B46" s="31" t="s">
        <v>104</v>
      </c>
      <c r="C46" s="434">
        <f>C47+C108+C115+C119</f>
        <v>0</v>
      </c>
      <c r="D46" s="434">
        <f>D47+D108+D115+D119</f>
        <v>0</v>
      </c>
      <c r="E46" s="434">
        <f>E47+E108+E115+E119</f>
        <v>0</v>
      </c>
      <c r="F46" s="435" t="e">
        <f>E46/D46*100</f>
        <v>#DIV/0!</v>
      </c>
      <c r="G46" s="436">
        <f t="shared" si="0"/>
        <v>118766.25585999999</v>
      </c>
      <c r="H46" s="437">
        <f t="shared" si="21"/>
        <v>118766.25585999999</v>
      </c>
      <c r="I46" s="437">
        <f t="shared" si="4"/>
        <v>118766.25585999999</v>
      </c>
      <c r="J46" s="438">
        <f t="shared" si="22"/>
        <v>100</v>
      </c>
      <c r="K46" s="439">
        <f>K47+K108+K115+K119</f>
        <v>0</v>
      </c>
      <c r="L46" s="439">
        <f>L47+L108+L115+L119</f>
        <v>0</v>
      </c>
      <c r="M46" s="401" t="e">
        <f t="shared" si="5"/>
        <v>#DIV/0!</v>
      </c>
      <c r="N46" s="439">
        <f>N47+N108+N115+N119</f>
        <v>0</v>
      </c>
      <c r="O46" s="439">
        <f>O47+O108+O115+O119</f>
        <v>0</v>
      </c>
      <c r="P46" s="401" t="e">
        <f t="shared" si="6"/>
        <v>#DIV/0!</v>
      </c>
      <c r="Q46" s="439">
        <f>Q47+Q108+Q115+Q119</f>
        <v>118766.25585999999</v>
      </c>
      <c r="R46" s="439">
        <f>R47+R108+R115+R119</f>
        <v>118766.25585999999</v>
      </c>
      <c r="S46" s="401">
        <f>R46/Q46*100</f>
        <v>100</v>
      </c>
      <c r="T46" s="439">
        <f>T47+T108+T115+T119</f>
        <v>0</v>
      </c>
      <c r="U46" s="439">
        <f>U47+U108+U115+U119</f>
        <v>0</v>
      </c>
      <c r="V46" s="401" t="e">
        <f t="shared" si="7"/>
        <v>#DIV/0!</v>
      </c>
      <c r="W46" s="439">
        <f>W47+W108+W115+W119</f>
        <v>0</v>
      </c>
      <c r="X46" s="439">
        <f>X47+X108+X115+X119</f>
        <v>0</v>
      </c>
      <c r="Y46" s="401" t="e">
        <f t="shared" si="8"/>
        <v>#DIV/0!</v>
      </c>
      <c r="Z46" s="439">
        <f>Z47+Z108+Z115+Z119</f>
        <v>0</v>
      </c>
      <c r="AA46" s="439">
        <f>AA47+AA108+AA115+AA119</f>
        <v>0</v>
      </c>
      <c r="AB46" s="401" t="e">
        <f t="shared" si="9"/>
        <v>#DIV/0!</v>
      </c>
      <c r="AC46" s="439">
        <f>AC47+AC108+AC115+AC119</f>
        <v>0</v>
      </c>
      <c r="AD46" s="439">
        <f>AD47+AD108+AD115+AD119</f>
        <v>0</v>
      </c>
      <c r="AE46" s="401" t="e">
        <f t="shared" si="10"/>
        <v>#DIV/0!</v>
      </c>
      <c r="AF46" s="439">
        <f>AF47+AF108+AF115+AF119</f>
        <v>0</v>
      </c>
      <c r="AG46" s="439">
        <f>AG47+AG108+AG115+AG119</f>
        <v>0</v>
      </c>
      <c r="AH46" s="401" t="e">
        <f t="shared" si="11"/>
        <v>#DIV/0!</v>
      </c>
      <c r="AI46" s="439">
        <f>AI47+AI108+AI115+AI119</f>
        <v>0</v>
      </c>
      <c r="AJ46" s="439">
        <f>AJ47+AJ108+AJ115+AJ119</f>
        <v>0</v>
      </c>
      <c r="AK46" s="401" t="e">
        <f t="shared" si="12"/>
        <v>#DIV/0!</v>
      </c>
      <c r="AL46" s="440">
        <f>AL47+AL108+AL115+AL119</f>
        <v>0</v>
      </c>
      <c r="AM46" s="440">
        <f>AM47+AM108+AM115+AM119</f>
        <v>0</v>
      </c>
      <c r="AN46" s="401" t="e">
        <f t="shared" si="13"/>
        <v>#DIV/0!</v>
      </c>
      <c r="AO46" s="439">
        <f>AO47+AO108+AO115+AO119</f>
        <v>0</v>
      </c>
      <c r="AP46" s="439">
        <f>AP47+AP108+AP115+AP119</f>
        <v>0</v>
      </c>
      <c r="AQ46" s="401" t="e">
        <f t="shared" si="14"/>
        <v>#DIV/0!</v>
      </c>
      <c r="AR46" s="439">
        <f>AR47+AR108+AR115+AR119</f>
        <v>0</v>
      </c>
      <c r="AS46" s="439">
        <f>AS47+AS108+AS115+AS119</f>
        <v>0</v>
      </c>
      <c r="AT46" s="401" t="e">
        <f t="shared" si="15"/>
        <v>#DIV/0!</v>
      </c>
      <c r="AU46" s="403">
        <f t="shared" si="1"/>
        <v>118766.25585999999</v>
      </c>
      <c r="AV46" s="403">
        <f t="shared" si="2"/>
        <v>118766.25585999999</v>
      </c>
      <c r="AW46" s="403">
        <f t="shared" si="3"/>
        <v>118766.25585999999</v>
      </c>
      <c r="AX46" s="404">
        <f t="shared" si="16"/>
        <v>100</v>
      </c>
      <c r="BD46" s="405">
        <f t="shared" si="17"/>
        <v>118766.25585999999</v>
      </c>
      <c r="BE46" s="405">
        <f t="shared" si="18"/>
        <v>118766.25585999999</v>
      </c>
      <c r="BF46" s="405">
        <f t="shared" si="18"/>
        <v>118766.25585999999</v>
      </c>
      <c r="BG46" s="406">
        <f t="shared" si="19"/>
        <v>100</v>
      </c>
    </row>
    <row r="47" spans="1:59" s="448" customFormat="1" ht="60" customHeight="1">
      <c r="A47" s="441" t="s">
        <v>105</v>
      </c>
      <c r="B47" s="442" t="s">
        <v>88</v>
      </c>
      <c r="C47" s="443">
        <f>C48+C64+C85+C101</f>
        <v>0</v>
      </c>
      <c r="D47" s="443">
        <f>D48+D64+D85+D101</f>
        <v>0</v>
      </c>
      <c r="E47" s="443">
        <f>E48+E64+E85+E101</f>
        <v>0</v>
      </c>
      <c r="F47" s="432" t="e">
        <f t="shared" si="20"/>
        <v>#DIV/0!</v>
      </c>
      <c r="G47" s="410">
        <f t="shared" si="0"/>
        <v>120067.29999999999</v>
      </c>
      <c r="H47" s="410">
        <f t="shared" si="21"/>
        <v>120067.29999999999</v>
      </c>
      <c r="I47" s="410">
        <f t="shared" si="4"/>
        <v>120067.29999999999</v>
      </c>
      <c r="J47" s="444">
        <f t="shared" si="22"/>
        <v>100</v>
      </c>
      <c r="K47" s="445">
        <f>K48+K64+K85+K101</f>
        <v>0</v>
      </c>
      <c r="L47" s="446">
        <f>L48+L64+L85+L101</f>
        <v>0</v>
      </c>
      <c r="M47" s="401" t="e">
        <f t="shared" si="5"/>
        <v>#DIV/0!</v>
      </c>
      <c r="N47" s="446">
        <f>N48+N64+N85+N101</f>
        <v>0</v>
      </c>
      <c r="O47" s="446">
        <f>O48+O64+O85+O101</f>
        <v>0</v>
      </c>
      <c r="P47" s="401" t="e">
        <f t="shared" si="6"/>
        <v>#DIV/0!</v>
      </c>
      <c r="Q47" s="446">
        <f>Q48+Q64+Q85+Q101</f>
        <v>120067.29999999999</v>
      </c>
      <c r="R47" s="446">
        <f>R48+R64+R85+R101</f>
        <v>120067.29999999999</v>
      </c>
      <c r="S47" s="401">
        <f>R47/Q47*100</f>
        <v>100</v>
      </c>
      <c r="T47" s="446">
        <f>T48+T64+T85+T101</f>
        <v>0</v>
      </c>
      <c r="U47" s="446">
        <f>U48+U64+U85+U101</f>
        <v>0</v>
      </c>
      <c r="V47" s="401" t="e">
        <f t="shared" si="7"/>
        <v>#DIV/0!</v>
      </c>
      <c r="W47" s="446">
        <f>W48+W64+W85+W101</f>
        <v>0</v>
      </c>
      <c r="X47" s="446">
        <f>X48+X64+X85+X101</f>
        <v>0</v>
      </c>
      <c r="Y47" s="401" t="e">
        <f t="shared" si="8"/>
        <v>#DIV/0!</v>
      </c>
      <c r="Z47" s="446">
        <f>Z48+Z64+Z85+Z101</f>
        <v>0</v>
      </c>
      <c r="AA47" s="446">
        <f>AA48+AA64+AA85+AA101</f>
        <v>0</v>
      </c>
      <c r="AB47" s="401" t="e">
        <f t="shared" si="9"/>
        <v>#DIV/0!</v>
      </c>
      <c r="AC47" s="446">
        <f>AC48+AC64+AC85+AC101</f>
        <v>0</v>
      </c>
      <c r="AD47" s="446">
        <f>AD48+AD64+AD85+AD101</f>
        <v>0</v>
      </c>
      <c r="AE47" s="401" t="e">
        <f t="shared" si="10"/>
        <v>#DIV/0!</v>
      </c>
      <c r="AF47" s="446">
        <f>AF48+AF64+AF85+AF101</f>
        <v>0</v>
      </c>
      <c r="AG47" s="446">
        <f>AG48+AG64+AG85+AG101</f>
        <v>0</v>
      </c>
      <c r="AH47" s="401" t="e">
        <f t="shared" si="11"/>
        <v>#DIV/0!</v>
      </c>
      <c r="AI47" s="446">
        <f>AI48+AI64+AI85+AI101</f>
        <v>0</v>
      </c>
      <c r="AJ47" s="446">
        <f>AJ48+AJ64+AJ85+AJ101</f>
        <v>0</v>
      </c>
      <c r="AK47" s="401" t="e">
        <f t="shared" si="12"/>
        <v>#DIV/0!</v>
      </c>
      <c r="AL47" s="447">
        <f>AL48+AL64+AL85+AL101</f>
        <v>0</v>
      </c>
      <c r="AM47" s="447">
        <f>AM48+AM64+AM85+AM101</f>
        <v>0</v>
      </c>
      <c r="AN47" s="401" t="e">
        <f t="shared" si="13"/>
        <v>#DIV/0!</v>
      </c>
      <c r="AO47" s="446">
        <f>AO48+AO64+AO85+AO101</f>
        <v>0</v>
      </c>
      <c r="AP47" s="446">
        <f>AP48+AP64+AP85+AP101</f>
        <v>0</v>
      </c>
      <c r="AQ47" s="401" t="e">
        <f t="shared" si="14"/>
        <v>#DIV/0!</v>
      </c>
      <c r="AR47" s="446">
        <f>AR48+AR64+AR85+AR101</f>
        <v>0</v>
      </c>
      <c r="AS47" s="446">
        <f>AS48+AS64+AS85+AS101</f>
        <v>0</v>
      </c>
      <c r="AT47" s="401" t="e">
        <f t="shared" si="15"/>
        <v>#DIV/0!</v>
      </c>
      <c r="AU47" s="403">
        <f t="shared" si="1"/>
        <v>120067.29999999999</v>
      </c>
      <c r="AV47" s="403">
        <f t="shared" si="2"/>
        <v>120067.29999999999</v>
      </c>
      <c r="AW47" s="403">
        <f t="shared" si="3"/>
        <v>120067.29999999999</v>
      </c>
      <c r="AX47" s="404">
        <f t="shared" si="16"/>
        <v>100</v>
      </c>
      <c r="BD47" s="405">
        <f t="shared" si="17"/>
        <v>120067.29999999999</v>
      </c>
      <c r="BE47" s="405">
        <f t="shared" si="18"/>
        <v>120067.29999999999</v>
      </c>
      <c r="BF47" s="405">
        <f t="shared" si="18"/>
        <v>120067.29999999999</v>
      </c>
      <c r="BG47" s="406">
        <f t="shared" si="19"/>
        <v>100</v>
      </c>
    </row>
    <row r="48" spans="1:59" s="448" customFormat="1" ht="43.5" customHeight="1">
      <c r="A48" s="441" t="s">
        <v>510</v>
      </c>
      <c r="B48" s="442" t="s">
        <v>394</v>
      </c>
      <c r="C48" s="443">
        <f>C49+C57+C61</f>
        <v>0</v>
      </c>
      <c r="D48" s="443">
        <f>D49+D57+D61</f>
        <v>0</v>
      </c>
      <c r="E48" s="443">
        <f>E49+E57+E61</f>
        <v>0</v>
      </c>
      <c r="F48" s="432" t="e">
        <f t="shared" si="20"/>
        <v>#DIV/0!</v>
      </c>
      <c r="G48" s="410">
        <f t="shared" si="0"/>
        <v>38639.7</v>
      </c>
      <c r="H48" s="410">
        <f t="shared" si="21"/>
        <v>38639.7</v>
      </c>
      <c r="I48" s="410">
        <f t="shared" si="4"/>
        <v>38639.7</v>
      </c>
      <c r="J48" s="444">
        <f t="shared" si="22"/>
        <v>100</v>
      </c>
      <c r="K48" s="445">
        <f>K49+K57+K61</f>
        <v>0</v>
      </c>
      <c r="L48" s="446">
        <f>L49+L57+L61</f>
        <v>0</v>
      </c>
      <c r="M48" s="401" t="e">
        <f t="shared" si="5"/>
        <v>#DIV/0!</v>
      </c>
      <c r="N48" s="446">
        <f>N49+N57+N61</f>
        <v>0</v>
      </c>
      <c r="O48" s="446">
        <f>O49+O57+O61</f>
        <v>0</v>
      </c>
      <c r="P48" s="401" t="e">
        <f t="shared" si="6"/>
        <v>#DIV/0!</v>
      </c>
      <c r="Q48" s="446">
        <f>Q49+Q57+Q61</f>
        <v>38639.7</v>
      </c>
      <c r="R48" s="446">
        <f>R49+R57+R61</f>
        <v>38639.7</v>
      </c>
      <c r="S48" s="401">
        <f>R48/Q48*100</f>
        <v>100</v>
      </c>
      <c r="T48" s="446">
        <f>T49+T57+T61</f>
        <v>0</v>
      </c>
      <c r="U48" s="446">
        <f>U49+U57+U61</f>
        <v>0</v>
      </c>
      <c r="V48" s="401" t="e">
        <f t="shared" si="7"/>
        <v>#DIV/0!</v>
      </c>
      <c r="W48" s="446">
        <f>W49+W57+W61</f>
        <v>0</v>
      </c>
      <c r="X48" s="446">
        <f>X49+X57+X61</f>
        <v>0</v>
      </c>
      <c r="Y48" s="401" t="e">
        <f t="shared" si="8"/>
        <v>#DIV/0!</v>
      </c>
      <c r="Z48" s="446">
        <f>Z49+Z57+Z61</f>
        <v>0</v>
      </c>
      <c r="AA48" s="446">
        <f>AA49+AA57+AA61</f>
        <v>0</v>
      </c>
      <c r="AB48" s="401" t="e">
        <f t="shared" si="9"/>
        <v>#DIV/0!</v>
      </c>
      <c r="AC48" s="446">
        <f>AC49+AC57+AC61</f>
        <v>0</v>
      </c>
      <c r="AD48" s="446">
        <f>AD49+AD57+AD61</f>
        <v>0</v>
      </c>
      <c r="AE48" s="401" t="e">
        <f t="shared" si="10"/>
        <v>#DIV/0!</v>
      </c>
      <c r="AF48" s="446">
        <f>AF49+AF57+AF61</f>
        <v>0</v>
      </c>
      <c r="AG48" s="446">
        <f>AG49+AG57+AG61</f>
        <v>0</v>
      </c>
      <c r="AH48" s="401" t="e">
        <f t="shared" si="11"/>
        <v>#DIV/0!</v>
      </c>
      <c r="AI48" s="446">
        <f>AI49+AI57+AI61</f>
        <v>0</v>
      </c>
      <c r="AJ48" s="446">
        <f>AJ49+AJ57+AJ61</f>
        <v>0</v>
      </c>
      <c r="AK48" s="401" t="e">
        <f t="shared" si="12"/>
        <v>#DIV/0!</v>
      </c>
      <c r="AL48" s="447">
        <f>AL49+AL57+AL61</f>
        <v>0</v>
      </c>
      <c r="AM48" s="447">
        <f>AM49+AM57+AM61</f>
        <v>0</v>
      </c>
      <c r="AN48" s="401" t="e">
        <f t="shared" si="13"/>
        <v>#DIV/0!</v>
      </c>
      <c r="AO48" s="446">
        <f>AO49+AO57+AO61</f>
        <v>0</v>
      </c>
      <c r="AP48" s="446">
        <f>AP49+AP57+AP61</f>
        <v>0</v>
      </c>
      <c r="AQ48" s="401" t="e">
        <f t="shared" si="14"/>
        <v>#DIV/0!</v>
      </c>
      <c r="AR48" s="446">
        <f>AR49+AR57+AR61</f>
        <v>0</v>
      </c>
      <c r="AS48" s="446">
        <f>AS49+AS57+AS61</f>
        <v>0</v>
      </c>
      <c r="AT48" s="401" t="e">
        <f t="shared" si="15"/>
        <v>#DIV/0!</v>
      </c>
      <c r="AU48" s="403">
        <f t="shared" si="1"/>
        <v>38639.7</v>
      </c>
      <c r="AV48" s="403">
        <f t="shared" si="2"/>
        <v>38639.7</v>
      </c>
      <c r="AW48" s="403">
        <f t="shared" si="3"/>
        <v>38639.7</v>
      </c>
      <c r="AX48" s="404">
        <f t="shared" si="16"/>
        <v>100</v>
      </c>
      <c r="BD48" s="405">
        <f t="shared" si="17"/>
        <v>38639.7</v>
      </c>
      <c r="BE48" s="405">
        <f t="shared" si="18"/>
        <v>38639.7</v>
      </c>
      <c r="BF48" s="405">
        <f t="shared" si="18"/>
        <v>38639.7</v>
      </c>
      <c r="BG48" s="406">
        <f t="shared" si="19"/>
        <v>100</v>
      </c>
    </row>
    <row r="49" spans="1:59" s="296" customFormat="1" ht="35.25" customHeight="1">
      <c r="A49" s="449" t="s">
        <v>511</v>
      </c>
      <c r="B49" s="450" t="s">
        <v>89</v>
      </c>
      <c r="C49" s="451">
        <f>C50+C51+C54</f>
        <v>0</v>
      </c>
      <c r="D49" s="451">
        <f>D50+D51+D54</f>
        <v>0</v>
      </c>
      <c r="E49" s="451">
        <f>E50+E51+E54</f>
        <v>0</v>
      </c>
      <c r="F49" s="432" t="e">
        <f t="shared" si="20"/>
        <v>#DIV/0!</v>
      </c>
      <c r="G49" s="410">
        <f t="shared" si="0"/>
        <v>37923.6</v>
      </c>
      <c r="H49" s="410">
        <f t="shared" si="21"/>
        <v>37923.6</v>
      </c>
      <c r="I49" s="410">
        <f t="shared" si="4"/>
        <v>37923.6</v>
      </c>
      <c r="J49" s="444">
        <f t="shared" si="22"/>
        <v>100</v>
      </c>
      <c r="K49" s="452">
        <f>K50+K51+K54</f>
        <v>0</v>
      </c>
      <c r="L49" s="452">
        <f>L50+L51+L54</f>
        <v>0</v>
      </c>
      <c r="M49" s="401" t="e">
        <f t="shared" si="5"/>
        <v>#DIV/0!</v>
      </c>
      <c r="N49" s="452">
        <f>N50+N51+N54</f>
        <v>0</v>
      </c>
      <c r="O49" s="452">
        <f>O50+O51+O54</f>
        <v>0</v>
      </c>
      <c r="P49" s="401" t="e">
        <f t="shared" si="6"/>
        <v>#DIV/0!</v>
      </c>
      <c r="Q49" s="452">
        <f>Q50+Q51+Q54</f>
        <v>37923.6</v>
      </c>
      <c r="R49" s="452">
        <f>R50+R51+R54</f>
        <v>37923.6</v>
      </c>
      <c r="S49" s="401">
        <f>R49/Q49*100</f>
        <v>100</v>
      </c>
      <c r="T49" s="453">
        <f>T50+T51+T54</f>
        <v>0</v>
      </c>
      <c r="U49" s="453">
        <f>U50+U51+U54</f>
        <v>0</v>
      </c>
      <c r="V49" s="401" t="e">
        <f t="shared" si="7"/>
        <v>#DIV/0!</v>
      </c>
      <c r="W49" s="453">
        <f>W50+W51+W54</f>
        <v>0</v>
      </c>
      <c r="X49" s="453">
        <f>X50+X51+X54</f>
        <v>0</v>
      </c>
      <c r="Y49" s="401" t="e">
        <f t="shared" si="8"/>
        <v>#DIV/0!</v>
      </c>
      <c r="Z49" s="453">
        <f>Z50+Z51+Z54</f>
        <v>0</v>
      </c>
      <c r="AA49" s="453">
        <f>AA50+AA51+AA54</f>
        <v>0</v>
      </c>
      <c r="AB49" s="401" t="e">
        <f t="shared" si="9"/>
        <v>#DIV/0!</v>
      </c>
      <c r="AC49" s="453">
        <f>AC50+AC51+AC54</f>
        <v>0</v>
      </c>
      <c r="AD49" s="453">
        <f>AD50+AD51+AD54</f>
        <v>0</v>
      </c>
      <c r="AE49" s="401" t="e">
        <f t="shared" si="10"/>
        <v>#DIV/0!</v>
      </c>
      <c r="AF49" s="453">
        <f>AF50+AF51+AF54</f>
        <v>0</v>
      </c>
      <c r="AG49" s="453">
        <f>AG50+AG51+AG54</f>
        <v>0</v>
      </c>
      <c r="AH49" s="401" t="e">
        <f t="shared" si="11"/>
        <v>#DIV/0!</v>
      </c>
      <c r="AI49" s="453">
        <f>AI50+AI51+AI54</f>
        <v>0</v>
      </c>
      <c r="AJ49" s="453">
        <f>AJ50+AJ51+AJ54</f>
        <v>0</v>
      </c>
      <c r="AK49" s="401" t="e">
        <f t="shared" si="12"/>
        <v>#DIV/0!</v>
      </c>
      <c r="AL49" s="454">
        <f>AL50+AL51+AL54</f>
        <v>0</v>
      </c>
      <c r="AM49" s="454">
        <f>AM50+AM51+AM54</f>
        <v>0</v>
      </c>
      <c r="AN49" s="401" t="e">
        <f t="shared" si="13"/>
        <v>#DIV/0!</v>
      </c>
      <c r="AO49" s="453">
        <f>AO50+AO51+AO54</f>
        <v>0</v>
      </c>
      <c r="AP49" s="453">
        <f>AP50+AP51+AP54</f>
        <v>0</v>
      </c>
      <c r="AQ49" s="401" t="e">
        <f t="shared" si="14"/>
        <v>#DIV/0!</v>
      </c>
      <c r="AR49" s="453">
        <f>AR50+AR51+AR54</f>
        <v>0</v>
      </c>
      <c r="AS49" s="453">
        <f>AS50+AS51+AS54</f>
        <v>0</v>
      </c>
      <c r="AT49" s="401" t="e">
        <f t="shared" si="15"/>
        <v>#DIV/0!</v>
      </c>
      <c r="AU49" s="403">
        <f t="shared" si="1"/>
        <v>37923.6</v>
      </c>
      <c r="AV49" s="403">
        <f t="shared" si="2"/>
        <v>37923.6</v>
      </c>
      <c r="AW49" s="403">
        <f t="shared" si="3"/>
        <v>37923.6</v>
      </c>
      <c r="AX49" s="404">
        <f t="shared" si="16"/>
        <v>100</v>
      </c>
      <c r="BD49" s="405">
        <f t="shared" si="17"/>
        <v>37923.6</v>
      </c>
      <c r="BE49" s="405">
        <f t="shared" si="18"/>
        <v>37923.6</v>
      </c>
      <c r="BF49" s="405">
        <f t="shared" si="18"/>
        <v>37923.6</v>
      </c>
      <c r="BG49" s="406">
        <f t="shared" si="19"/>
        <v>100</v>
      </c>
    </row>
    <row r="50" spans="1:59" s="296" customFormat="1" ht="38.25" customHeight="1">
      <c r="A50" s="449" t="s">
        <v>512</v>
      </c>
      <c r="B50" s="450" t="s">
        <v>90</v>
      </c>
      <c r="C50" s="455"/>
      <c r="D50" s="451"/>
      <c r="E50" s="451"/>
      <c r="F50" s="432" t="e">
        <f t="shared" si="20"/>
        <v>#DIV/0!</v>
      </c>
      <c r="G50" s="410">
        <f t="shared" si="0"/>
        <v>0</v>
      </c>
      <c r="H50" s="410">
        <f t="shared" si="21"/>
        <v>0</v>
      </c>
      <c r="I50" s="410">
        <f t="shared" si="4"/>
        <v>0</v>
      </c>
      <c r="J50" s="444" t="e">
        <f t="shared" si="22"/>
        <v>#DIV/0!</v>
      </c>
      <c r="K50" s="456"/>
      <c r="L50" s="456"/>
      <c r="M50" s="401" t="e">
        <f t="shared" si="5"/>
        <v>#DIV/0!</v>
      </c>
      <c r="N50" s="456"/>
      <c r="O50" s="456"/>
      <c r="P50" s="401" t="e">
        <f t="shared" si="6"/>
        <v>#DIV/0!</v>
      </c>
      <c r="Q50" s="456"/>
      <c r="R50" s="456"/>
      <c r="S50" s="401"/>
      <c r="T50" s="456"/>
      <c r="U50" s="456"/>
      <c r="V50" s="401" t="e">
        <f t="shared" si="7"/>
        <v>#DIV/0!</v>
      </c>
      <c r="W50" s="453"/>
      <c r="X50" s="453"/>
      <c r="Y50" s="401" t="e">
        <f t="shared" si="8"/>
        <v>#DIV/0!</v>
      </c>
      <c r="Z50" s="453"/>
      <c r="AA50" s="453"/>
      <c r="AB50" s="401" t="e">
        <f t="shared" si="9"/>
        <v>#DIV/0!</v>
      </c>
      <c r="AC50" s="453"/>
      <c r="AD50" s="453"/>
      <c r="AE50" s="401" t="e">
        <f t="shared" si="10"/>
        <v>#DIV/0!</v>
      </c>
      <c r="AF50" s="453"/>
      <c r="AG50" s="453"/>
      <c r="AH50" s="401" t="e">
        <f t="shared" si="11"/>
        <v>#DIV/0!</v>
      </c>
      <c r="AI50" s="453"/>
      <c r="AJ50" s="453"/>
      <c r="AK50" s="401" t="e">
        <f t="shared" si="12"/>
        <v>#DIV/0!</v>
      </c>
      <c r="AL50" s="454"/>
      <c r="AM50" s="454"/>
      <c r="AN50" s="401" t="e">
        <f t="shared" si="13"/>
        <v>#DIV/0!</v>
      </c>
      <c r="AO50" s="453"/>
      <c r="AP50" s="453"/>
      <c r="AQ50" s="401" t="e">
        <f t="shared" si="14"/>
        <v>#DIV/0!</v>
      </c>
      <c r="AR50" s="453"/>
      <c r="AS50" s="453"/>
      <c r="AT50" s="401" t="e">
        <f t="shared" si="15"/>
        <v>#DIV/0!</v>
      </c>
      <c r="AU50" s="403">
        <f t="shared" si="1"/>
        <v>0</v>
      </c>
      <c r="AV50" s="403">
        <f t="shared" si="2"/>
        <v>0</v>
      </c>
      <c r="AW50" s="403">
        <f t="shared" si="3"/>
        <v>0</v>
      </c>
      <c r="AX50" s="404" t="e">
        <f t="shared" si="16"/>
        <v>#DIV/0!</v>
      </c>
      <c r="BD50" s="405">
        <f t="shared" si="17"/>
        <v>0</v>
      </c>
      <c r="BE50" s="405">
        <f t="shared" si="18"/>
        <v>0</v>
      </c>
      <c r="BF50" s="405">
        <f t="shared" si="18"/>
        <v>0</v>
      </c>
      <c r="BG50" s="406" t="e">
        <f t="shared" si="19"/>
        <v>#DIV/0!</v>
      </c>
    </row>
    <row r="51" spans="1:59" s="299" customFormat="1" ht="42" customHeight="1">
      <c r="A51" s="457" t="s">
        <v>513</v>
      </c>
      <c r="B51" s="458" t="s">
        <v>265</v>
      </c>
      <c r="C51" s="459"/>
      <c r="D51" s="459"/>
      <c r="E51" s="451"/>
      <c r="F51" s="432" t="e">
        <f t="shared" si="20"/>
        <v>#DIV/0!</v>
      </c>
      <c r="G51" s="410">
        <f t="shared" si="0"/>
        <v>0</v>
      </c>
      <c r="H51" s="410">
        <f t="shared" si="21"/>
        <v>0</v>
      </c>
      <c r="I51" s="410">
        <f t="shared" si="4"/>
        <v>0</v>
      </c>
      <c r="J51" s="444" t="e">
        <f t="shared" si="22"/>
        <v>#DIV/0!</v>
      </c>
      <c r="K51" s="456"/>
      <c r="L51" s="456"/>
      <c r="M51" s="401" t="e">
        <f t="shared" si="5"/>
        <v>#DIV/0!</v>
      </c>
      <c r="N51" s="456"/>
      <c r="O51" s="456"/>
      <c r="P51" s="401" t="e">
        <f t="shared" si="6"/>
        <v>#DIV/0!</v>
      </c>
      <c r="Q51" s="456"/>
      <c r="R51" s="456"/>
      <c r="S51" s="401"/>
      <c r="T51" s="685">
        <f>T52+T53</f>
        <v>0</v>
      </c>
      <c r="U51" s="685">
        <f>U52+U53</f>
        <v>0</v>
      </c>
      <c r="V51" s="465" t="e">
        <f t="shared" si="7"/>
        <v>#DIV/0!</v>
      </c>
      <c r="W51" s="685">
        <f>W52+W53</f>
        <v>0</v>
      </c>
      <c r="X51" s="685">
        <f>X52+X53</f>
        <v>0</v>
      </c>
      <c r="Y51" s="465" t="e">
        <f t="shared" si="8"/>
        <v>#DIV/0!</v>
      </c>
      <c r="Z51" s="685">
        <f>Z52+Z53</f>
        <v>0</v>
      </c>
      <c r="AA51" s="685">
        <f>AA52+AA53</f>
        <v>0</v>
      </c>
      <c r="AB51" s="465" t="e">
        <f t="shared" si="9"/>
        <v>#DIV/0!</v>
      </c>
      <c r="AC51" s="685">
        <f>AC52+AC53</f>
        <v>0</v>
      </c>
      <c r="AD51" s="685">
        <f>AD52+AD53</f>
        <v>0</v>
      </c>
      <c r="AE51" s="401" t="e">
        <f t="shared" si="10"/>
        <v>#DIV/0!</v>
      </c>
      <c r="AF51" s="685">
        <f>AF52+AF53</f>
        <v>0</v>
      </c>
      <c r="AG51" s="685">
        <f>AG52+AG53</f>
        <v>0</v>
      </c>
      <c r="AH51" s="465" t="e">
        <f t="shared" si="11"/>
        <v>#DIV/0!</v>
      </c>
      <c r="AI51" s="685">
        <f>AI52+AI53</f>
        <v>0</v>
      </c>
      <c r="AJ51" s="685">
        <f>AJ52+AJ53</f>
        <v>0</v>
      </c>
      <c r="AK51" s="465" t="e">
        <f t="shared" si="12"/>
        <v>#DIV/0!</v>
      </c>
      <c r="AL51" s="686">
        <f>AL52+AL53</f>
        <v>0</v>
      </c>
      <c r="AM51" s="686">
        <f>AM52+AM53</f>
        <v>0</v>
      </c>
      <c r="AN51" s="465" t="e">
        <f t="shared" si="13"/>
        <v>#DIV/0!</v>
      </c>
      <c r="AO51" s="685">
        <f>AO52+AO53</f>
        <v>0</v>
      </c>
      <c r="AP51" s="685">
        <f>AP52+AP53</f>
        <v>0</v>
      </c>
      <c r="AQ51" s="465" t="e">
        <f t="shared" si="14"/>
        <v>#DIV/0!</v>
      </c>
      <c r="AR51" s="685">
        <f>AR52+AR53</f>
        <v>0</v>
      </c>
      <c r="AS51" s="685">
        <f>AS52+AS53</f>
        <v>0</v>
      </c>
      <c r="AT51" s="401" t="e">
        <f t="shared" si="15"/>
        <v>#DIV/0!</v>
      </c>
      <c r="AU51" s="403">
        <f aca="true" t="shared" si="23" ref="AU51:AU82">C51+G51</f>
        <v>0</v>
      </c>
      <c r="AV51" s="403">
        <f aca="true" t="shared" si="24" ref="AV51:AV82">D51+H51</f>
        <v>0</v>
      </c>
      <c r="AW51" s="403">
        <f aca="true" t="shared" si="25" ref="AW51:AW82">E51+I51</f>
        <v>0</v>
      </c>
      <c r="AX51" s="404" t="e">
        <f t="shared" si="16"/>
        <v>#DIV/0!</v>
      </c>
      <c r="BD51" s="405">
        <f t="shared" si="17"/>
        <v>0</v>
      </c>
      <c r="BE51" s="405">
        <f t="shared" si="18"/>
        <v>0</v>
      </c>
      <c r="BF51" s="405">
        <f t="shared" si="18"/>
        <v>0</v>
      </c>
      <c r="BG51" s="406" t="e">
        <f t="shared" si="19"/>
        <v>#DIV/0!</v>
      </c>
    </row>
    <row r="52" spans="1:59" s="299" customFormat="1" ht="59.25" customHeight="1">
      <c r="A52" s="462" t="s">
        <v>96</v>
      </c>
      <c r="B52" s="458"/>
      <c r="C52" s="459"/>
      <c r="D52" s="459"/>
      <c r="E52" s="459"/>
      <c r="F52" s="432" t="e">
        <f t="shared" si="20"/>
        <v>#DIV/0!</v>
      </c>
      <c r="G52" s="410">
        <f t="shared" si="0"/>
        <v>0</v>
      </c>
      <c r="H52" s="410">
        <f t="shared" si="21"/>
        <v>0</v>
      </c>
      <c r="I52" s="410">
        <f t="shared" si="4"/>
        <v>0</v>
      </c>
      <c r="J52" s="444" t="e">
        <f t="shared" si="22"/>
        <v>#DIV/0!</v>
      </c>
      <c r="K52" s="456"/>
      <c r="L52" s="456"/>
      <c r="M52" s="401" t="e">
        <f t="shared" si="5"/>
        <v>#DIV/0!</v>
      </c>
      <c r="N52" s="456"/>
      <c r="O52" s="456"/>
      <c r="P52" s="401" t="e">
        <f t="shared" si="6"/>
        <v>#DIV/0!</v>
      </c>
      <c r="Q52" s="456"/>
      <c r="R52" s="456"/>
      <c r="S52" s="401"/>
      <c r="T52" s="460"/>
      <c r="U52" s="460"/>
      <c r="V52" s="401" t="e">
        <f t="shared" si="7"/>
        <v>#DIV/0!</v>
      </c>
      <c r="W52" s="460"/>
      <c r="X52" s="460"/>
      <c r="Y52" s="401" t="e">
        <f t="shared" si="8"/>
        <v>#DIV/0!</v>
      </c>
      <c r="Z52" s="460"/>
      <c r="AA52" s="460"/>
      <c r="AB52" s="401" t="e">
        <f>AA52/Z52*100</f>
        <v>#DIV/0!</v>
      </c>
      <c r="AC52" s="460"/>
      <c r="AD52" s="460"/>
      <c r="AE52" s="401" t="e">
        <f t="shared" si="10"/>
        <v>#DIV/0!</v>
      </c>
      <c r="AF52" s="460"/>
      <c r="AG52" s="460"/>
      <c r="AH52" s="401" t="e">
        <f t="shared" si="11"/>
        <v>#DIV/0!</v>
      </c>
      <c r="AI52" s="460"/>
      <c r="AJ52" s="460"/>
      <c r="AK52" s="401" t="e">
        <f t="shared" si="12"/>
        <v>#DIV/0!</v>
      </c>
      <c r="AL52" s="461"/>
      <c r="AM52" s="461"/>
      <c r="AN52" s="401" t="e">
        <f t="shared" si="13"/>
        <v>#DIV/0!</v>
      </c>
      <c r="AO52" s="460"/>
      <c r="AP52" s="460"/>
      <c r="AQ52" s="401" t="e">
        <f t="shared" si="14"/>
        <v>#DIV/0!</v>
      </c>
      <c r="AR52" s="460"/>
      <c r="AS52" s="460"/>
      <c r="AT52" s="401" t="e">
        <f t="shared" si="15"/>
        <v>#DIV/0!</v>
      </c>
      <c r="AU52" s="403">
        <f t="shared" si="23"/>
        <v>0</v>
      </c>
      <c r="AV52" s="403">
        <f t="shared" si="24"/>
        <v>0</v>
      </c>
      <c r="AW52" s="403">
        <f t="shared" si="25"/>
        <v>0</v>
      </c>
      <c r="AX52" s="404" t="e">
        <f t="shared" si="16"/>
        <v>#DIV/0!</v>
      </c>
      <c r="BD52" s="405">
        <f t="shared" si="17"/>
        <v>0</v>
      </c>
      <c r="BE52" s="405">
        <f t="shared" si="18"/>
        <v>0</v>
      </c>
      <c r="BF52" s="405">
        <f t="shared" si="18"/>
        <v>0</v>
      </c>
      <c r="BG52" s="406" t="e">
        <f t="shared" si="19"/>
        <v>#DIV/0!</v>
      </c>
    </row>
    <row r="53" spans="1:59" s="299" customFormat="1" ht="59.25" customHeight="1">
      <c r="A53" s="462" t="s">
        <v>559</v>
      </c>
      <c r="B53" s="458"/>
      <c r="C53" s="459"/>
      <c r="D53" s="459"/>
      <c r="E53" s="459"/>
      <c r="F53" s="432" t="e">
        <f t="shared" si="20"/>
        <v>#DIV/0!</v>
      </c>
      <c r="G53" s="410">
        <f t="shared" si="0"/>
        <v>0</v>
      </c>
      <c r="H53" s="410">
        <f t="shared" si="21"/>
        <v>0</v>
      </c>
      <c r="I53" s="410">
        <f t="shared" si="4"/>
        <v>0</v>
      </c>
      <c r="J53" s="444" t="e">
        <f t="shared" si="22"/>
        <v>#DIV/0!</v>
      </c>
      <c r="K53" s="456"/>
      <c r="L53" s="456"/>
      <c r="M53" s="401" t="e">
        <f t="shared" si="5"/>
        <v>#DIV/0!</v>
      </c>
      <c r="N53" s="456"/>
      <c r="O53" s="456"/>
      <c r="P53" s="401" t="e">
        <f t="shared" si="6"/>
        <v>#DIV/0!</v>
      </c>
      <c r="Q53" s="456"/>
      <c r="R53" s="456"/>
      <c r="S53" s="401"/>
      <c r="T53" s="463"/>
      <c r="U53" s="463"/>
      <c r="V53" s="401" t="e">
        <f t="shared" si="7"/>
        <v>#DIV/0!</v>
      </c>
      <c r="W53" s="463"/>
      <c r="X53" s="463"/>
      <c r="Y53" s="401" t="e">
        <f t="shared" si="8"/>
        <v>#DIV/0!</v>
      </c>
      <c r="Z53" s="463"/>
      <c r="AA53" s="463"/>
      <c r="AB53" s="401" t="e">
        <f>AA53/Z53*100</f>
        <v>#DIV/0!</v>
      </c>
      <c r="AC53" s="460"/>
      <c r="AD53" s="460"/>
      <c r="AE53" s="401" t="e">
        <f t="shared" si="10"/>
        <v>#DIV/0!</v>
      </c>
      <c r="AF53" s="460"/>
      <c r="AG53" s="460"/>
      <c r="AH53" s="401" t="e">
        <f t="shared" si="11"/>
        <v>#DIV/0!</v>
      </c>
      <c r="AI53" s="463"/>
      <c r="AJ53" s="463"/>
      <c r="AK53" s="401" t="e">
        <f t="shared" si="12"/>
        <v>#DIV/0!</v>
      </c>
      <c r="AL53" s="684"/>
      <c r="AM53" s="684"/>
      <c r="AN53" s="401" t="e">
        <f t="shared" si="13"/>
        <v>#DIV/0!</v>
      </c>
      <c r="AO53" s="460"/>
      <c r="AP53" s="460"/>
      <c r="AQ53" s="401" t="e">
        <f t="shared" si="14"/>
        <v>#DIV/0!</v>
      </c>
      <c r="AR53" s="463"/>
      <c r="AS53" s="463"/>
      <c r="AT53" s="401" t="e">
        <f t="shared" si="15"/>
        <v>#DIV/0!</v>
      </c>
      <c r="AU53" s="403">
        <f t="shared" si="23"/>
        <v>0</v>
      </c>
      <c r="AV53" s="403">
        <f t="shared" si="24"/>
        <v>0</v>
      </c>
      <c r="AW53" s="403">
        <f t="shared" si="25"/>
        <v>0</v>
      </c>
      <c r="AX53" s="404" t="e">
        <f t="shared" si="16"/>
        <v>#DIV/0!</v>
      </c>
      <c r="BD53" s="405"/>
      <c r="BE53" s="405"/>
      <c r="BF53" s="405"/>
      <c r="BG53" s="406"/>
    </row>
    <row r="54" spans="1:59" s="299" customFormat="1" ht="36.75" customHeight="1">
      <c r="A54" s="457" t="s">
        <v>514</v>
      </c>
      <c r="B54" s="458" t="s">
        <v>266</v>
      </c>
      <c r="C54" s="459"/>
      <c r="D54" s="459"/>
      <c r="E54" s="459"/>
      <c r="F54" s="432" t="e">
        <f t="shared" si="20"/>
        <v>#DIV/0!</v>
      </c>
      <c r="G54" s="410">
        <f t="shared" si="0"/>
        <v>37923.6</v>
      </c>
      <c r="H54" s="410">
        <f t="shared" si="21"/>
        <v>37923.6</v>
      </c>
      <c r="I54" s="410">
        <f t="shared" si="4"/>
        <v>37923.6</v>
      </c>
      <c r="J54" s="444">
        <f t="shared" si="22"/>
        <v>100</v>
      </c>
      <c r="K54" s="687">
        <f>K55+K56</f>
        <v>0</v>
      </c>
      <c r="L54" s="687">
        <f>L55+L56</f>
        <v>0</v>
      </c>
      <c r="M54" s="465" t="e">
        <f t="shared" si="5"/>
        <v>#DIV/0!</v>
      </c>
      <c r="N54" s="685">
        <f>N55+N56</f>
        <v>0</v>
      </c>
      <c r="O54" s="685">
        <f>O55+O56</f>
        <v>0</v>
      </c>
      <c r="P54" s="465" t="e">
        <f t="shared" si="6"/>
        <v>#DIV/0!</v>
      </c>
      <c r="Q54" s="685">
        <f>Q55+Q56</f>
        <v>37923.6</v>
      </c>
      <c r="R54" s="685">
        <f>R55+R56</f>
        <v>37923.6</v>
      </c>
      <c r="S54" s="401">
        <f>R54/Q54*100</f>
        <v>100</v>
      </c>
      <c r="T54" s="456"/>
      <c r="U54" s="456"/>
      <c r="V54" s="401" t="e">
        <f t="shared" si="7"/>
        <v>#DIV/0!</v>
      </c>
      <c r="W54" s="456"/>
      <c r="X54" s="456"/>
      <c r="Y54" s="401" t="e">
        <f t="shared" si="8"/>
        <v>#DIV/0!</v>
      </c>
      <c r="Z54" s="456"/>
      <c r="AA54" s="456"/>
      <c r="AB54" s="401" t="e">
        <f t="shared" si="9"/>
        <v>#DIV/0!</v>
      </c>
      <c r="AC54" s="464"/>
      <c r="AD54" s="464"/>
      <c r="AE54" s="465" t="e">
        <f t="shared" si="10"/>
        <v>#DIV/0!</v>
      </c>
      <c r="AF54" s="464"/>
      <c r="AG54" s="464"/>
      <c r="AH54" s="465" t="e">
        <f t="shared" si="11"/>
        <v>#DIV/0!</v>
      </c>
      <c r="AI54" s="456"/>
      <c r="AJ54" s="456"/>
      <c r="AK54" s="465" t="e">
        <f t="shared" si="12"/>
        <v>#DIV/0!</v>
      </c>
      <c r="AL54" s="466"/>
      <c r="AM54" s="466"/>
      <c r="AN54" s="465" t="e">
        <f t="shared" si="13"/>
        <v>#DIV/0!</v>
      </c>
      <c r="AO54" s="464"/>
      <c r="AP54" s="464"/>
      <c r="AQ54" s="401" t="e">
        <f t="shared" si="14"/>
        <v>#DIV/0!</v>
      </c>
      <c r="AR54" s="456"/>
      <c r="AS54" s="456"/>
      <c r="AT54" s="401" t="e">
        <f t="shared" si="15"/>
        <v>#DIV/0!</v>
      </c>
      <c r="AU54" s="403">
        <f t="shared" si="23"/>
        <v>37923.6</v>
      </c>
      <c r="AV54" s="403">
        <f t="shared" si="24"/>
        <v>37923.6</v>
      </c>
      <c r="AW54" s="403">
        <f t="shared" si="25"/>
        <v>37923.6</v>
      </c>
      <c r="AX54" s="404">
        <f t="shared" si="16"/>
        <v>100</v>
      </c>
      <c r="BD54" s="405">
        <f t="shared" si="17"/>
        <v>37923.6</v>
      </c>
      <c r="BE54" s="405">
        <f t="shared" si="18"/>
        <v>37923.6</v>
      </c>
      <c r="BF54" s="405">
        <f t="shared" si="18"/>
        <v>37923.6</v>
      </c>
      <c r="BG54" s="406">
        <f t="shared" si="19"/>
        <v>100</v>
      </c>
    </row>
    <row r="55" spans="1:59" ht="54" customHeight="1">
      <c r="A55" s="462" t="s">
        <v>96</v>
      </c>
      <c r="B55" s="458"/>
      <c r="C55" s="451"/>
      <c r="D55" s="451"/>
      <c r="E55" s="451"/>
      <c r="F55" s="432" t="e">
        <f t="shared" si="20"/>
        <v>#DIV/0!</v>
      </c>
      <c r="G55" s="410">
        <f t="shared" si="0"/>
        <v>37923.6</v>
      </c>
      <c r="H55" s="410">
        <f>G55</f>
        <v>37923.6</v>
      </c>
      <c r="I55" s="410">
        <f t="shared" si="4"/>
        <v>37923.6</v>
      </c>
      <c r="J55" s="444">
        <f>I55/H55*100</f>
        <v>100</v>
      </c>
      <c r="K55" s="467"/>
      <c r="L55" s="468"/>
      <c r="M55" s="401" t="e">
        <f t="shared" si="5"/>
        <v>#DIV/0!</v>
      </c>
      <c r="N55" s="468"/>
      <c r="O55" s="468"/>
      <c r="P55" s="401" t="e">
        <f t="shared" si="6"/>
        <v>#DIV/0!</v>
      </c>
      <c r="Q55" s="460">
        <v>37923.6</v>
      </c>
      <c r="R55" s="460">
        <v>37923.6</v>
      </c>
      <c r="S55" s="401">
        <f>R55/Q55*100</f>
        <v>100</v>
      </c>
      <c r="T55" s="456"/>
      <c r="U55" s="456"/>
      <c r="V55" s="401" t="e">
        <f t="shared" si="7"/>
        <v>#DIV/0!</v>
      </c>
      <c r="W55" s="456"/>
      <c r="X55" s="456"/>
      <c r="Y55" s="401" t="e">
        <f t="shared" si="8"/>
        <v>#DIV/0!</v>
      </c>
      <c r="Z55" s="456"/>
      <c r="AA55" s="456"/>
      <c r="AB55" s="401" t="e">
        <f t="shared" si="9"/>
        <v>#DIV/0!</v>
      </c>
      <c r="AC55" s="453"/>
      <c r="AD55" s="453"/>
      <c r="AE55" s="465" t="e">
        <f t="shared" si="10"/>
        <v>#DIV/0!</v>
      </c>
      <c r="AF55" s="453"/>
      <c r="AG55" s="453"/>
      <c r="AH55" s="465" t="e">
        <f t="shared" si="11"/>
        <v>#DIV/0!</v>
      </c>
      <c r="AI55" s="456"/>
      <c r="AJ55" s="456"/>
      <c r="AK55" s="465" t="e">
        <f t="shared" si="12"/>
        <v>#DIV/0!</v>
      </c>
      <c r="AL55" s="466"/>
      <c r="AM55" s="466"/>
      <c r="AN55" s="465" t="e">
        <f t="shared" si="13"/>
        <v>#DIV/0!</v>
      </c>
      <c r="AO55" s="453"/>
      <c r="AP55" s="453"/>
      <c r="AQ55" s="401" t="e">
        <f t="shared" si="14"/>
        <v>#DIV/0!</v>
      </c>
      <c r="AR55" s="456"/>
      <c r="AS55" s="456"/>
      <c r="AT55" s="401" t="e">
        <f t="shared" si="15"/>
        <v>#DIV/0!</v>
      </c>
      <c r="AU55" s="403">
        <f t="shared" si="23"/>
        <v>37923.6</v>
      </c>
      <c r="AV55" s="403">
        <f t="shared" si="24"/>
        <v>37923.6</v>
      </c>
      <c r="AW55" s="403">
        <f t="shared" si="25"/>
        <v>37923.6</v>
      </c>
      <c r="AX55" s="404">
        <f t="shared" si="16"/>
        <v>100</v>
      </c>
      <c r="BD55" s="405">
        <f t="shared" si="17"/>
        <v>37923.6</v>
      </c>
      <c r="BE55" s="405">
        <f t="shared" si="18"/>
        <v>37923.6</v>
      </c>
      <c r="BF55" s="405">
        <f t="shared" si="18"/>
        <v>37923.6</v>
      </c>
      <c r="BG55" s="406">
        <f t="shared" si="19"/>
        <v>100</v>
      </c>
    </row>
    <row r="56" spans="1:59" ht="54" customHeight="1">
      <c r="A56" s="462" t="s">
        <v>559</v>
      </c>
      <c r="B56" s="458"/>
      <c r="C56" s="451"/>
      <c r="D56" s="451"/>
      <c r="E56" s="451"/>
      <c r="F56" s="432" t="e">
        <f t="shared" si="20"/>
        <v>#DIV/0!</v>
      </c>
      <c r="G56" s="410">
        <f t="shared" si="0"/>
        <v>0</v>
      </c>
      <c r="H56" s="410">
        <f>G56</f>
        <v>0</v>
      </c>
      <c r="I56" s="410">
        <f t="shared" si="4"/>
        <v>0</v>
      </c>
      <c r="J56" s="444" t="e">
        <f>I56/H56*100</f>
        <v>#DIV/0!</v>
      </c>
      <c r="K56" s="467"/>
      <c r="L56" s="467"/>
      <c r="M56" s="401" t="e">
        <f t="shared" si="5"/>
        <v>#DIV/0!</v>
      </c>
      <c r="N56" s="467"/>
      <c r="O56" s="467"/>
      <c r="P56" s="401" t="e">
        <f t="shared" si="6"/>
        <v>#DIV/0!</v>
      </c>
      <c r="Q56" s="463"/>
      <c r="R56" s="463"/>
      <c r="S56" s="401"/>
      <c r="T56" s="456"/>
      <c r="U56" s="456"/>
      <c r="V56" s="401"/>
      <c r="W56" s="456"/>
      <c r="X56" s="456"/>
      <c r="Y56" s="401"/>
      <c r="Z56" s="456"/>
      <c r="AA56" s="456"/>
      <c r="AB56" s="401"/>
      <c r="AC56" s="453"/>
      <c r="AD56" s="453"/>
      <c r="AE56" s="465"/>
      <c r="AF56" s="453"/>
      <c r="AG56" s="453"/>
      <c r="AH56" s="465"/>
      <c r="AI56" s="456"/>
      <c r="AJ56" s="456"/>
      <c r="AK56" s="465"/>
      <c r="AL56" s="466"/>
      <c r="AM56" s="466"/>
      <c r="AN56" s="465"/>
      <c r="AO56" s="453"/>
      <c r="AP56" s="453"/>
      <c r="AQ56" s="401"/>
      <c r="AR56" s="456"/>
      <c r="AS56" s="456"/>
      <c r="AT56" s="401" t="e">
        <f t="shared" si="15"/>
        <v>#DIV/0!</v>
      </c>
      <c r="AU56" s="403">
        <f t="shared" si="23"/>
        <v>0</v>
      </c>
      <c r="AV56" s="403">
        <f t="shared" si="24"/>
        <v>0</v>
      </c>
      <c r="AW56" s="403">
        <f t="shared" si="25"/>
        <v>0</v>
      </c>
      <c r="AX56" s="404" t="e">
        <f t="shared" si="16"/>
        <v>#DIV/0!</v>
      </c>
      <c r="BD56" s="405"/>
      <c r="BE56" s="405"/>
      <c r="BF56" s="405"/>
      <c r="BG56" s="406"/>
    </row>
    <row r="57" spans="1:59" s="296" customFormat="1" ht="62.25" customHeight="1">
      <c r="A57" s="469" t="s">
        <v>521</v>
      </c>
      <c r="B57" s="450" t="s">
        <v>395</v>
      </c>
      <c r="C57" s="451">
        <f>C58+C59+C60</f>
        <v>0</v>
      </c>
      <c r="D57" s="451">
        <f>D58+D59+D60</f>
        <v>0</v>
      </c>
      <c r="E57" s="451">
        <f>E58+E59+E60</f>
        <v>0</v>
      </c>
      <c r="F57" s="432" t="e">
        <f t="shared" si="20"/>
        <v>#DIV/0!</v>
      </c>
      <c r="G57" s="410">
        <f t="shared" si="0"/>
        <v>184.9</v>
      </c>
      <c r="H57" s="410">
        <f>H58+H59+H60</f>
        <v>184.9</v>
      </c>
      <c r="I57" s="410">
        <f t="shared" si="4"/>
        <v>184.9</v>
      </c>
      <c r="J57" s="444">
        <f t="shared" si="22"/>
        <v>100</v>
      </c>
      <c r="K57" s="452">
        <f>K58+K59+K60</f>
        <v>0</v>
      </c>
      <c r="L57" s="452">
        <f>L58+L59+L60</f>
        <v>0</v>
      </c>
      <c r="M57" s="401" t="e">
        <f t="shared" si="5"/>
        <v>#DIV/0!</v>
      </c>
      <c r="N57" s="452">
        <f>N58+N59+N60</f>
        <v>0</v>
      </c>
      <c r="O57" s="452">
        <f>O58+O59+O60</f>
        <v>0</v>
      </c>
      <c r="P57" s="401" t="e">
        <f t="shared" si="6"/>
        <v>#DIV/0!</v>
      </c>
      <c r="Q57" s="452">
        <f>Q58+Q59+Q60</f>
        <v>184.9</v>
      </c>
      <c r="R57" s="452">
        <f>R58+R59+R60</f>
        <v>184.9</v>
      </c>
      <c r="S57" s="401">
        <f>R57/Q57*100</f>
        <v>100</v>
      </c>
      <c r="T57" s="453">
        <f>T58+T59+T60</f>
        <v>0</v>
      </c>
      <c r="U57" s="453">
        <f>U58+U59+U60</f>
        <v>0</v>
      </c>
      <c r="V57" s="401" t="e">
        <f t="shared" si="7"/>
        <v>#DIV/0!</v>
      </c>
      <c r="W57" s="453">
        <f>W58+W59+W60</f>
        <v>0</v>
      </c>
      <c r="X57" s="453">
        <f>X58+X59+X60</f>
        <v>0</v>
      </c>
      <c r="Y57" s="401" t="e">
        <f t="shared" si="8"/>
        <v>#DIV/0!</v>
      </c>
      <c r="Z57" s="453">
        <f>Z58+Z59+Z60</f>
        <v>0</v>
      </c>
      <c r="AA57" s="453">
        <f>AA58+AA59+AA60</f>
        <v>0</v>
      </c>
      <c r="AB57" s="401" t="e">
        <f t="shared" si="9"/>
        <v>#DIV/0!</v>
      </c>
      <c r="AC57" s="453">
        <f>AC58+AC59+AC60</f>
        <v>0</v>
      </c>
      <c r="AD57" s="453">
        <f>AD58+AD59+AD60</f>
        <v>0</v>
      </c>
      <c r="AE57" s="401" t="e">
        <f t="shared" si="10"/>
        <v>#DIV/0!</v>
      </c>
      <c r="AF57" s="453">
        <f>AF58+AF59+AF60</f>
        <v>0</v>
      </c>
      <c r="AG57" s="453">
        <f>AG58+AG59+AG60</f>
        <v>0</v>
      </c>
      <c r="AH57" s="401" t="e">
        <f t="shared" si="11"/>
        <v>#DIV/0!</v>
      </c>
      <c r="AI57" s="453">
        <f>AI58+AI59+AI60</f>
        <v>0</v>
      </c>
      <c r="AJ57" s="453">
        <f>AJ58+AJ59+AJ60</f>
        <v>0</v>
      </c>
      <c r="AK57" s="401" t="e">
        <f t="shared" si="12"/>
        <v>#DIV/0!</v>
      </c>
      <c r="AL57" s="454">
        <f>AL58+AL59+AL60</f>
        <v>0</v>
      </c>
      <c r="AM57" s="454">
        <f>AM58+AM59+AM60</f>
        <v>0</v>
      </c>
      <c r="AN57" s="401" t="e">
        <f t="shared" si="13"/>
        <v>#DIV/0!</v>
      </c>
      <c r="AO57" s="453">
        <f>AO58+AO59+AO60</f>
        <v>0</v>
      </c>
      <c r="AP57" s="453">
        <f>AP58+AP59+AP60</f>
        <v>0</v>
      </c>
      <c r="AQ57" s="401" t="e">
        <f t="shared" si="14"/>
        <v>#DIV/0!</v>
      </c>
      <c r="AR57" s="453">
        <f>AR58+AR59+AR60</f>
        <v>0</v>
      </c>
      <c r="AS57" s="453">
        <f>AS58+AS59+AS60</f>
        <v>0</v>
      </c>
      <c r="AT57" s="401" t="e">
        <f t="shared" si="15"/>
        <v>#DIV/0!</v>
      </c>
      <c r="AU57" s="403">
        <f t="shared" si="23"/>
        <v>184.9</v>
      </c>
      <c r="AV57" s="403">
        <f t="shared" si="24"/>
        <v>184.9</v>
      </c>
      <c r="AW57" s="403">
        <f t="shared" si="25"/>
        <v>184.9</v>
      </c>
      <c r="AX57" s="404">
        <f t="shared" si="16"/>
        <v>100</v>
      </c>
      <c r="BD57" s="405">
        <f aca="true" t="shared" si="26" ref="BD57:BD63">BE57</f>
        <v>184.9</v>
      </c>
      <c r="BE57" s="405">
        <f aca="true" t="shared" si="27" ref="BE57:BF63">AR57+AO57+AL57+AI57+AF57+AC57+Z57+W57+T57+Q57+N57+K57</f>
        <v>184.9</v>
      </c>
      <c r="BF57" s="405">
        <f t="shared" si="27"/>
        <v>184.9</v>
      </c>
      <c r="BG57" s="406">
        <f aca="true" t="shared" si="28" ref="BG57:BG63">BF57/BE57*100</f>
        <v>100</v>
      </c>
    </row>
    <row r="58" spans="1:59" s="296" customFormat="1" ht="81" customHeight="1">
      <c r="A58" s="469" t="s">
        <v>522</v>
      </c>
      <c r="B58" s="450" t="s">
        <v>396</v>
      </c>
      <c r="C58" s="455"/>
      <c r="D58" s="451"/>
      <c r="E58" s="451"/>
      <c r="F58" s="432" t="e">
        <f t="shared" si="20"/>
        <v>#DIV/0!</v>
      </c>
      <c r="G58" s="410">
        <f t="shared" si="0"/>
        <v>0</v>
      </c>
      <c r="H58" s="410">
        <f t="shared" si="21"/>
        <v>0</v>
      </c>
      <c r="I58" s="410">
        <f t="shared" si="4"/>
        <v>0</v>
      </c>
      <c r="J58" s="444" t="e">
        <f t="shared" si="22"/>
        <v>#DIV/0!</v>
      </c>
      <c r="K58" s="456"/>
      <c r="L58" s="456"/>
      <c r="M58" s="401" t="e">
        <f t="shared" si="5"/>
        <v>#DIV/0!</v>
      </c>
      <c r="N58" s="456"/>
      <c r="O58" s="456"/>
      <c r="P58" s="401" t="e">
        <f t="shared" si="6"/>
        <v>#DIV/0!</v>
      </c>
      <c r="Q58" s="456"/>
      <c r="R58" s="456"/>
      <c r="S58" s="401"/>
      <c r="T58" s="456"/>
      <c r="U58" s="456"/>
      <c r="V58" s="401" t="e">
        <f t="shared" si="7"/>
        <v>#DIV/0!</v>
      </c>
      <c r="W58" s="456"/>
      <c r="X58" s="456"/>
      <c r="Y58" s="401" t="e">
        <f t="shared" si="8"/>
        <v>#DIV/0!</v>
      </c>
      <c r="Z58" s="456"/>
      <c r="AA58" s="456"/>
      <c r="AB58" s="401" t="e">
        <f t="shared" si="9"/>
        <v>#DIV/0!</v>
      </c>
      <c r="AC58" s="456"/>
      <c r="AD58" s="456"/>
      <c r="AE58" s="401" t="e">
        <f t="shared" si="10"/>
        <v>#DIV/0!</v>
      </c>
      <c r="AF58" s="456"/>
      <c r="AG58" s="456"/>
      <c r="AH58" s="401" t="e">
        <f t="shared" si="11"/>
        <v>#DIV/0!</v>
      </c>
      <c r="AI58" s="456"/>
      <c r="AJ58" s="456"/>
      <c r="AK58" s="401" t="e">
        <f t="shared" si="12"/>
        <v>#DIV/0!</v>
      </c>
      <c r="AL58" s="466"/>
      <c r="AM58" s="466"/>
      <c r="AN58" s="401" t="e">
        <f t="shared" si="13"/>
        <v>#DIV/0!</v>
      </c>
      <c r="AO58" s="456"/>
      <c r="AP58" s="456"/>
      <c r="AQ58" s="401" t="e">
        <f t="shared" si="14"/>
        <v>#DIV/0!</v>
      </c>
      <c r="AR58" s="456"/>
      <c r="AS58" s="456"/>
      <c r="AT58" s="401" t="e">
        <f t="shared" si="15"/>
        <v>#DIV/0!</v>
      </c>
      <c r="AU58" s="403">
        <f t="shared" si="23"/>
        <v>0</v>
      </c>
      <c r="AV58" s="403">
        <f t="shared" si="24"/>
        <v>0</v>
      </c>
      <c r="AW58" s="403">
        <f t="shared" si="25"/>
        <v>0</v>
      </c>
      <c r="AX58" s="404" t="e">
        <f t="shared" si="16"/>
        <v>#DIV/0!</v>
      </c>
      <c r="BD58" s="405">
        <f t="shared" si="26"/>
        <v>0</v>
      </c>
      <c r="BE58" s="405">
        <f t="shared" si="27"/>
        <v>0</v>
      </c>
      <c r="BF58" s="405">
        <f t="shared" si="27"/>
        <v>0</v>
      </c>
      <c r="BG58" s="406" t="e">
        <f t="shared" si="28"/>
        <v>#DIV/0!</v>
      </c>
    </row>
    <row r="59" spans="1:59" s="299" customFormat="1" ht="67.5" customHeight="1">
      <c r="A59" s="457" t="s">
        <v>562</v>
      </c>
      <c r="B59" s="458" t="s">
        <v>560</v>
      </c>
      <c r="C59" s="459"/>
      <c r="D59" s="459"/>
      <c r="E59" s="451"/>
      <c r="F59" s="432" t="e">
        <f t="shared" si="20"/>
        <v>#DIV/0!</v>
      </c>
      <c r="G59" s="410">
        <f>K59+N59+Q59+T59+W59+Z59+AC59+AF59+AI59+AL59+AO59+AR59</f>
        <v>0</v>
      </c>
      <c r="H59" s="410">
        <f>G59</f>
        <v>0</v>
      </c>
      <c r="I59" s="410">
        <f>L59+O59+R59+U59+X59+AA59+AD59+AG59+AJ59+AM59+AP59+AS59</f>
        <v>0</v>
      </c>
      <c r="J59" s="444" t="e">
        <f>I59/H59*100</f>
        <v>#DIV/0!</v>
      </c>
      <c r="K59" s="456"/>
      <c r="L59" s="456"/>
      <c r="M59" s="401" t="e">
        <f>L59/K59*100</f>
        <v>#DIV/0!</v>
      </c>
      <c r="N59" s="456"/>
      <c r="O59" s="456"/>
      <c r="P59" s="401" t="e">
        <f>O59/N59*100</f>
        <v>#DIV/0!</v>
      </c>
      <c r="Q59" s="456"/>
      <c r="R59" s="456"/>
      <c r="S59" s="401"/>
      <c r="T59" s="467"/>
      <c r="U59" s="467"/>
      <c r="V59" s="465" t="e">
        <f>U59/T59*100</f>
        <v>#DIV/0!</v>
      </c>
      <c r="W59" s="467"/>
      <c r="X59" s="467"/>
      <c r="Y59" s="465" t="e">
        <f>X59/W59*100</f>
        <v>#DIV/0!</v>
      </c>
      <c r="Z59" s="467"/>
      <c r="AA59" s="467"/>
      <c r="AB59" s="465" t="e">
        <f>AA59/Z59*100</f>
        <v>#DIV/0!</v>
      </c>
      <c r="AC59" s="467"/>
      <c r="AD59" s="467"/>
      <c r="AE59" s="401" t="e">
        <f>AD59/AC59*100</f>
        <v>#DIV/0!</v>
      </c>
      <c r="AF59" s="467"/>
      <c r="AG59" s="467"/>
      <c r="AH59" s="465" t="e">
        <f>AG59/AF59*100</f>
        <v>#DIV/0!</v>
      </c>
      <c r="AI59" s="467"/>
      <c r="AJ59" s="467"/>
      <c r="AK59" s="465" t="e">
        <f>AJ59/AI59*100</f>
        <v>#DIV/0!</v>
      </c>
      <c r="AL59" s="467"/>
      <c r="AM59" s="467"/>
      <c r="AN59" s="465" t="e">
        <f>AM59/AL59*100</f>
        <v>#DIV/0!</v>
      </c>
      <c r="AO59" s="467"/>
      <c r="AP59" s="467"/>
      <c r="AQ59" s="465" t="e">
        <f>AP59/AO59*100</f>
        <v>#DIV/0!</v>
      </c>
      <c r="AR59" s="467"/>
      <c r="AS59" s="467"/>
      <c r="AT59" s="401" t="e">
        <f>AS59/AR59*100</f>
        <v>#DIV/0!</v>
      </c>
      <c r="AU59" s="403">
        <f t="shared" si="23"/>
        <v>0</v>
      </c>
      <c r="AV59" s="403">
        <f t="shared" si="24"/>
        <v>0</v>
      </c>
      <c r="AW59" s="403">
        <f t="shared" si="25"/>
        <v>0</v>
      </c>
      <c r="AX59" s="404" t="e">
        <f t="shared" si="16"/>
        <v>#DIV/0!</v>
      </c>
      <c r="BD59" s="405">
        <f t="shared" si="26"/>
        <v>0</v>
      </c>
      <c r="BE59" s="405">
        <f t="shared" si="27"/>
        <v>0</v>
      </c>
      <c r="BF59" s="405">
        <f t="shared" si="27"/>
        <v>0</v>
      </c>
      <c r="BG59" s="406" t="e">
        <f t="shared" si="28"/>
        <v>#DIV/0!</v>
      </c>
    </row>
    <row r="60" spans="1:59" s="299" customFormat="1" ht="73.5" customHeight="1">
      <c r="A60" s="457" t="s">
        <v>563</v>
      </c>
      <c r="B60" s="458" t="s">
        <v>561</v>
      </c>
      <c r="C60" s="459"/>
      <c r="D60" s="459"/>
      <c r="E60" s="459"/>
      <c r="F60" s="432" t="e">
        <f t="shared" si="20"/>
        <v>#DIV/0!</v>
      </c>
      <c r="G60" s="410">
        <f>K60+N60+Q60+T60+W60+Z60+AC60+AF60+AI60+AL60+AO60+AR60</f>
        <v>184.9</v>
      </c>
      <c r="H60" s="410">
        <f>G60</f>
        <v>184.9</v>
      </c>
      <c r="I60" s="410">
        <f>L60+O60+R60+U60+X60+AA60+AD60+AG60+AJ60+AM60+AP60+AS60</f>
        <v>184.9</v>
      </c>
      <c r="J60" s="444">
        <f>I60/H60*100</f>
        <v>100</v>
      </c>
      <c r="K60" s="467"/>
      <c r="L60" s="467"/>
      <c r="M60" s="465" t="e">
        <f>L60/K60*100</f>
        <v>#DIV/0!</v>
      </c>
      <c r="N60" s="467"/>
      <c r="O60" s="467"/>
      <c r="P60" s="465" t="e">
        <f>O60/N60*100</f>
        <v>#DIV/0!</v>
      </c>
      <c r="Q60" s="467">
        <v>184.9</v>
      </c>
      <c r="R60" s="467">
        <v>184.9</v>
      </c>
      <c r="S60" s="401">
        <f>R60/Q60*100</f>
        <v>100</v>
      </c>
      <c r="T60" s="456"/>
      <c r="U60" s="456"/>
      <c r="V60" s="401" t="e">
        <f>U60/T60*100</f>
        <v>#DIV/0!</v>
      </c>
      <c r="W60" s="456"/>
      <c r="X60" s="456"/>
      <c r="Y60" s="401" t="e">
        <f>X60/W60*100</f>
        <v>#DIV/0!</v>
      </c>
      <c r="Z60" s="456"/>
      <c r="AA60" s="456"/>
      <c r="AB60" s="401" t="e">
        <f>AA60/Z60*100</f>
        <v>#DIV/0!</v>
      </c>
      <c r="AC60" s="464"/>
      <c r="AD60" s="464"/>
      <c r="AE60" s="465" t="e">
        <f>AD60/AC60*100</f>
        <v>#DIV/0!</v>
      </c>
      <c r="AF60" s="464"/>
      <c r="AG60" s="464"/>
      <c r="AH60" s="465" t="e">
        <f>AG60/AF60*100</f>
        <v>#DIV/0!</v>
      </c>
      <c r="AI60" s="456"/>
      <c r="AJ60" s="456"/>
      <c r="AK60" s="465" t="e">
        <f>AJ60/AI60*100</f>
        <v>#DIV/0!</v>
      </c>
      <c r="AL60" s="466"/>
      <c r="AM60" s="466"/>
      <c r="AN60" s="465" t="e">
        <f>AM60/AL60*100</f>
        <v>#DIV/0!</v>
      </c>
      <c r="AO60" s="464"/>
      <c r="AP60" s="464"/>
      <c r="AQ60" s="401" t="e">
        <f>AP60/AO60*100</f>
        <v>#DIV/0!</v>
      </c>
      <c r="AR60" s="456"/>
      <c r="AS60" s="456"/>
      <c r="AT60" s="401" t="e">
        <f>AS60/AR60*100</f>
        <v>#DIV/0!</v>
      </c>
      <c r="AU60" s="403">
        <f t="shared" si="23"/>
        <v>184.9</v>
      </c>
      <c r="AV60" s="403">
        <f t="shared" si="24"/>
        <v>184.9</v>
      </c>
      <c r="AW60" s="403">
        <f t="shared" si="25"/>
        <v>184.9</v>
      </c>
      <c r="AX60" s="404">
        <f t="shared" si="16"/>
        <v>100</v>
      </c>
      <c r="BD60" s="405">
        <f t="shared" si="26"/>
        <v>184.9</v>
      </c>
      <c r="BE60" s="405">
        <f t="shared" si="27"/>
        <v>184.9</v>
      </c>
      <c r="BF60" s="405">
        <f t="shared" si="27"/>
        <v>184.9</v>
      </c>
      <c r="BG60" s="406">
        <f t="shared" si="28"/>
        <v>100</v>
      </c>
    </row>
    <row r="61" spans="1:59" s="296" customFormat="1" ht="35.25" customHeight="1">
      <c r="A61" s="469" t="s">
        <v>564</v>
      </c>
      <c r="B61" s="450" t="s">
        <v>567</v>
      </c>
      <c r="C61" s="451">
        <f>C62+C63</f>
        <v>0</v>
      </c>
      <c r="D61" s="451">
        <f>D62+D63</f>
        <v>0</v>
      </c>
      <c r="E61" s="451">
        <f>E62+E63</f>
        <v>0</v>
      </c>
      <c r="F61" s="432" t="e">
        <f t="shared" si="20"/>
        <v>#DIV/0!</v>
      </c>
      <c r="G61" s="410">
        <f>K61+N61+Q61+T61+W61+Z61+AC61+AF61+AI61+AL61+AO61+AR61</f>
        <v>531.2</v>
      </c>
      <c r="H61" s="410">
        <f>H62+H63</f>
        <v>531.2</v>
      </c>
      <c r="I61" s="410">
        <f>L61+O61+R61+U61+X61+AA61+AD61+AG61+AJ61+AM61+AP61+AS61</f>
        <v>531.2</v>
      </c>
      <c r="J61" s="444">
        <f>I61/H61*100</f>
        <v>100</v>
      </c>
      <c r="K61" s="452">
        <f>K62+K63</f>
        <v>0</v>
      </c>
      <c r="L61" s="452">
        <f>L62+L63</f>
        <v>0</v>
      </c>
      <c r="M61" s="401" t="e">
        <f>L61/K61*100</f>
        <v>#DIV/0!</v>
      </c>
      <c r="N61" s="452">
        <f>N62+N63</f>
        <v>0</v>
      </c>
      <c r="O61" s="452">
        <f>O62+O63</f>
        <v>0</v>
      </c>
      <c r="P61" s="401" t="e">
        <f>O61/N61*100</f>
        <v>#DIV/0!</v>
      </c>
      <c r="Q61" s="452">
        <f>Q62+Q63</f>
        <v>531.2</v>
      </c>
      <c r="R61" s="452">
        <f>R62+R63</f>
        <v>531.2</v>
      </c>
      <c r="S61" s="401">
        <f>R61/Q61*100</f>
        <v>100</v>
      </c>
      <c r="T61" s="453">
        <f>T62+T63</f>
        <v>0</v>
      </c>
      <c r="U61" s="453">
        <f>U62+U63</f>
        <v>0</v>
      </c>
      <c r="V61" s="401" t="e">
        <f>U61/T61*100</f>
        <v>#DIV/0!</v>
      </c>
      <c r="W61" s="453">
        <f>W62+W63</f>
        <v>0</v>
      </c>
      <c r="X61" s="453">
        <f>X62+X63</f>
        <v>0</v>
      </c>
      <c r="Y61" s="401" t="e">
        <f>X61/W61*100</f>
        <v>#DIV/0!</v>
      </c>
      <c r="Z61" s="453">
        <f>Z62+Z63</f>
        <v>0</v>
      </c>
      <c r="AA61" s="453">
        <f>AA62+AA63</f>
        <v>0</v>
      </c>
      <c r="AB61" s="401" t="e">
        <f>AA61/Z61*100</f>
        <v>#DIV/0!</v>
      </c>
      <c r="AC61" s="453">
        <f>AC62+AC63</f>
        <v>0</v>
      </c>
      <c r="AD61" s="453">
        <f>AD62+AD63</f>
        <v>0</v>
      </c>
      <c r="AE61" s="401" t="e">
        <f>AD61/AC61*100</f>
        <v>#DIV/0!</v>
      </c>
      <c r="AF61" s="453">
        <f>AF62+AF63</f>
        <v>0</v>
      </c>
      <c r="AG61" s="453">
        <f>AG62+AG63</f>
        <v>0</v>
      </c>
      <c r="AH61" s="401" t="e">
        <f>AG61/AF61*100</f>
        <v>#DIV/0!</v>
      </c>
      <c r="AI61" s="453">
        <f>AI62+AI63</f>
        <v>0</v>
      </c>
      <c r="AJ61" s="453">
        <f>AJ62+AJ63</f>
        <v>0</v>
      </c>
      <c r="AK61" s="401" t="e">
        <f>AJ61/AI61*100</f>
        <v>#DIV/0!</v>
      </c>
      <c r="AL61" s="454">
        <f>AL62+AL63</f>
        <v>0</v>
      </c>
      <c r="AM61" s="454">
        <f>AM62+AM63</f>
        <v>0</v>
      </c>
      <c r="AN61" s="401" t="e">
        <f>AM61/AL61*100</f>
        <v>#DIV/0!</v>
      </c>
      <c r="AO61" s="453">
        <f>AO62+AO63</f>
        <v>0</v>
      </c>
      <c r="AP61" s="453">
        <f>AP62+AP63</f>
        <v>0</v>
      </c>
      <c r="AQ61" s="401" t="e">
        <f>AP61/AO61*100</f>
        <v>#DIV/0!</v>
      </c>
      <c r="AR61" s="453">
        <f>AR62+AR63</f>
        <v>0</v>
      </c>
      <c r="AS61" s="453">
        <f>AS62+AS63</f>
        <v>0</v>
      </c>
      <c r="AT61" s="401" t="e">
        <f>AS61/AR61*100</f>
        <v>#DIV/0!</v>
      </c>
      <c r="AU61" s="403">
        <f t="shared" si="23"/>
        <v>531.2</v>
      </c>
      <c r="AV61" s="403">
        <f t="shared" si="24"/>
        <v>531.2</v>
      </c>
      <c r="AW61" s="403">
        <f t="shared" si="25"/>
        <v>531.2</v>
      </c>
      <c r="AX61" s="404">
        <f>AW61/AV61*100</f>
        <v>100</v>
      </c>
      <c r="BD61" s="405">
        <f t="shared" si="26"/>
        <v>531.2</v>
      </c>
      <c r="BE61" s="405">
        <f t="shared" si="27"/>
        <v>531.2</v>
      </c>
      <c r="BF61" s="405">
        <f t="shared" si="27"/>
        <v>531.2</v>
      </c>
      <c r="BG61" s="406">
        <f t="shared" si="28"/>
        <v>100</v>
      </c>
    </row>
    <row r="62" spans="1:59" s="299" customFormat="1" ht="42" customHeight="1">
      <c r="A62" s="457" t="s">
        <v>565</v>
      </c>
      <c r="B62" s="458" t="s">
        <v>569</v>
      </c>
      <c r="C62" s="459"/>
      <c r="D62" s="459"/>
      <c r="E62" s="451"/>
      <c r="F62" s="432" t="e">
        <f t="shared" si="20"/>
        <v>#DIV/0!</v>
      </c>
      <c r="G62" s="410">
        <f>K62+N62+Q62+T62+W62+Z62+AC62+AF62+AI62+AL62+AO62+AR62</f>
        <v>0</v>
      </c>
      <c r="H62" s="410">
        <f>G62</f>
        <v>0</v>
      </c>
      <c r="I62" s="410">
        <f>L62+O62+R62+U62+X62+AA62+AD62+AG62+AJ62+AM62+AP62+AS62</f>
        <v>0</v>
      </c>
      <c r="J62" s="444" t="e">
        <f>I62/H62*100</f>
        <v>#DIV/0!</v>
      </c>
      <c r="K62" s="456"/>
      <c r="L62" s="456"/>
      <c r="M62" s="401" t="e">
        <f>L62/K62*100</f>
        <v>#DIV/0!</v>
      </c>
      <c r="N62" s="456"/>
      <c r="O62" s="456"/>
      <c r="P62" s="401" t="e">
        <f>O62/N62*100</f>
        <v>#DIV/0!</v>
      </c>
      <c r="Q62" s="456"/>
      <c r="R62" s="456"/>
      <c r="S62" s="401"/>
      <c r="T62" s="467"/>
      <c r="U62" s="467"/>
      <c r="V62" s="465" t="e">
        <f>U62/T62*100</f>
        <v>#DIV/0!</v>
      </c>
      <c r="W62" s="467"/>
      <c r="X62" s="467"/>
      <c r="Y62" s="465" t="e">
        <f>X62/W62*100</f>
        <v>#DIV/0!</v>
      </c>
      <c r="Z62" s="467"/>
      <c r="AA62" s="467"/>
      <c r="AB62" s="465" t="e">
        <f>AA62/Z62*100</f>
        <v>#DIV/0!</v>
      </c>
      <c r="AC62" s="467"/>
      <c r="AD62" s="467"/>
      <c r="AE62" s="401" t="e">
        <f>AD62/AC62*100</f>
        <v>#DIV/0!</v>
      </c>
      <c r="AF62" s="467"/>
      <c r="AG62" s="467"/>
      <c r="AH62" s="465" t="e">
        <f>AG62/AF62*100</f>
        <v>#DIV/0!</v>
      </c>
      <c r="AI62" s="467"/>
      <c r="AJ62" s="467"/>
      <c r="AK62" s="465" t="e">
        <f>AJ62/AI62*100</f>
        <v>#DIV/0!</v>
      </c>
      <c r="AL62" s="467"/>
      <c r="AM62" s="467"/>
      <c r="AN62" s="465" t="e">
        <f>AM62/AL62*100</f>
        <v>#DIV/0!</v>
      </c>
      <c r="AO62" s="467"/>
      <c r="AP62" s="467"/>
      <c r="AQ62" s="465" t="e">
        <f>AP62/AO62*100</f>
        <v>#DIV/0!</v>
      </c>
      <c r="AR62" s="467"/>
      <c r="AS62" s="467"/>
      <c r="AT62" s="401" t="e">
        <f>AS62/AR62*100</f>
        <v>#DIV/0!</v>
      </c>
      <c r="AU62" s="403">
        <f t="shared" si="23"/>
        <v>0</v>
      </c>
      <c r="AV62" s="403">
        <f t="shared" si="24"/>
        <v>0</v>
      </c>
      <c r="AW62" s="403">
        <f t="shared" si="25"/>
        <v>0</v>
      </c>
      <c r="AX62" s="404" t="e">
        <f>AW62/AV62*100</f>
        <v>#DIV/0!</v>
      </c>
      <c r="BD62" s="405">
        <f t="shared" si="26"/>
        <v>0</v>
      </c>
      <c r="BE62" s="405">
        <f t="shared" si="27"/>
        <v>0</v>
      </c>
      <c r="BF62" s="405">
        <f t="shared" si="27"/>
        <v>0</v>
      </c>
      <c r="BG62" s="406" t="e">
        <f t="shared" si="28"/>
        <v>#DIV/0!</v>
      </c>
    </row>
    <row r="63" spans="1:59" s="299" customFormat="1" ht="36.75" customHeight="1">
      <c r="A63" s="457" t="s">
        <v>566</v>
      </c>
      <c r="B63" s="458" t="s">
        <v>568</v>
      </c>
      <c r="C63" s="459"/>
      <c r="D63" s="459"/>
      <c r="E63" s="459"/>
      <c r="F63" s="432" t="e">
        <f t="shared" si="20"/>
        <v>#DIV/0!</v>
      </c>
      <c r="G63" s="410">
        <f>K63+N63+Q63+T63+W63+Z63+AC63+AF63+AI63+AL63+AO63+AR63</f>
        <v>531.2</v>
      </c>
      <c r="H63" s="410">
        <f>G63</f>
        <v>531.2</v>
      </c>
      <c r="I63" s="410">
        <f>L63+O63+R63+U63+X63+AA63+AD63+AG63+AJ63+AM63+AP63+AS63</f>
        <v>531.2</v>
      </c>
      <c r="J63" s="444">
        <f>I63/H63*100</f>
        <v>100</v>
      </c>
      <c r="K63" s="467"/>
      <c r="L63" s="467"/>
      <c r="M63" s="465" t="e">
        <f>L63/K63*100</f>
        <v>#DIV/0!</v>
      </c>
      <c r="N63" s="467"/>
      <c r="O63" s="467"/>
      <c r="P63" s="465" t="e">
        <f>O63/N63*100</f>
        <v>#DIV/0!</v>
      </c>
      <c r="Q63" s="467">
        <v>531.2</v>
      </c>
      <c r="R63" s="467">
        <v>531.2</v>
      </c>
      <c r="S63" s="401">
        <f>R63/Q63*100</f>
        <v>100</v>
      </c>
      <c r="T63" s="456"/>
      <c r="U63" s="456"/>
      <c r="V63" s="401" t="e">
        <f>U63/T63*100</f>
        <v>#DIV/0!</v>
      </c>
      <c r="W63" s="456"/>
      <c r="X63" s="456"/>
      <c r="Y63" s="401" t="e">
        <f>X63/W63*100</f>
        <v>#DIV/0!</v>
      </c>
      <c r="Z63" s="456"/>
      <c r="AA63" s="456"/>
      <c r="AB63" s="401" t="e">
        <f>AA63/Z63*100</f>
        <v>#DIV/0!</v>
      </c>
      <c r="AC63" s="464"/>
      <c r="AD63" s="464"/>
      <c r="AE63" s="465" t="e">
        <f>AD63/AC63*100</f>
        <v>#DIV/0!</v>
      </c>
      <c r="AF63" s="464"/>
      <c r="AG63" s="464"/>
      <c r="AH63" s="465" t="e">
        <f>AG63/AF63*100</f>
        <v>#DIV/0!</v>
      </c>
      <c r="AI63" s="456"/>
      <c r="AJ63" s="456"/>
      <c r="AK63" s="465" t="e">
        <f>AJ63/AI63*100</f>
        <v>#DIV/0!</v>
      </c>
      <c r="AL63" s="466"/>
      <c r="AM63" s="466"/>
      <c r="AN63" s="465" t="e">
        <f>AM63/AL63*100</f>
        <v>#DIV/0!</v>
      </c>
      <c r="AO63" s="464"/>
      <c r="AP63" s="464"/>
      <c r="AQ63" s="401" t="e">
        <f>AP63/AO63*100</f>
        <v>#DIV/0!</v>
      </c>
      <c r="AR63" s="456"/>
      <c r="AS63" s="456"/>
      <c r="AT63" s="401" t="e">
        <f>AS63/AR63*100</f>
        <v>#DIV/0!</v>
      </c>
      <c r="AU63" s="403">
        <f t="shared" si="23"/>
        <v>531.2</v>
      </c>
      <c r="AV63" s="403">
        <f t="shared" si="24"/>
        <v>531.2</v>
      </c>
      <c r="AW63" s="403">
        <f t="shared" si="25"/>
        <v>531.2</v>
      </c>
      <c r="AX63" s="404">
        <f>AW63/AV63*100</f>
        <v>100</v>
      </c>
      <c r="BD63" s="405">
        <f t="shared" si="26"/>
        <v>531.2</v>
      </c>
      <c r="BE63" s="405">
        <f t="shared" si="27"/>
        <v>531.2</v>
      </c>
      <c r="BF63" s="405">
        <f t="shared" si="27"/>
        <v>531.2</v>
      </c>
      <c r="BG63" s="406">
        <f t="shared" si="28"/>
        <v>100</v>
      </c>
    </row>
    <row r="64" spans="1:59" s="448" customFormat="1" ht="57" customHeight="1">
      <c r="A64" s="441" t="s">
        <v>523</v>
      </c>
      <c r="B64" s="442" t="s">
        <v>397</v>
      </c>
      <c r="C64" s="443">
        <f>C65+C69+C71+C74+C76+C79+C81</f>
        <v>0</v>
      </c>
      <c r="D64" s="443">
        <f>D65+D69+D71+D74+D76+D79+D81</f>
        <v>0</v>
      </c>
      <c r="E64" s="443">
        <f>E65+E69+E71+E74+E76+E79+E81</f>
        <v>0</v>
      </c>
      <c r="F64" s="408" t="e">
        <f t="shared" si="20"/>
        <v>#DIV/0!</v>
      </c>
      <c r="G64" s="409">
        <f t="shared" si="0"/>
        <v>80532.9</v>
      </c>
      <c r="H64" s="410">
        <f t="shared" si="21"/>
        <v>80532.9</v>
      </c>
      <c r="I64" s="409">
        <f t="shared" si="4"/>
        <v>80532.9</v>
      </c>
      <c r="J64" s="444">
        <f t="shared" si="22"/>
        <v>100</v>
      </c>
      <c r="K64" s="445">
        <f>K65+K69+K71+K74+K76+K79+K81</f>
        <v>0</v>
      </c>
      <c r="L64" s="445">
        <f>L65+L69+L71+L74+L76+L79+L81</f>
        <v>0</v>
      </c>
      <c r="M64" s="401" t="e">
        <f t="shared" si="5"/>
        <v>#DIV/0!</v>
      </c>
      <c r="N64" s="445">
        <f>N65+N69+N71+N74+N76+N79+N81</f>
        <v>0</v>
      </c>
      <c r="O64" s="445">
        <f>O65+O69+O71+O74+O76+O79+O81</f>
        <v>0</v>
      </c>
      <c r="P64" s="401" t="e">
        <f t="shared" si="6"/>
        <v>#DIV/0!</v>
      </c>
      <c r="Q64" s="445">
        <f>Q65+Q69+Q71+Q74+Q76+Q79+Q81</f>
        <v>80532.9</v>
      </c>
      <c r="R64" s="445">
        <f>R65+R69+R71+R74+R76+R79+R81</f>
        <v>80532.9</v>
      </c>
      <c r="S64" s="401">
        <f>R64/Q64*100</f>
        <v>100</v>
      </c>
      <c r="T64" s="445">
        <f>T65+T69+T71+T74+T76+T79+T81</f>
        <v>0</v>
      </c>
      <c r="U64" s="445">
        <f>U65+U69+U71+U74+U76+U79+U81</f>
        <v>0</v>
      </c>
      <c r="V64" s="401" t="e">
        <f t="shared" si="7"/>
        <v>#DIV/0!</v>
      </c>
      <c r="W64" s="445">
        <f>W65+W69+W71+W74+W76+W79+W81</f>
        <v>0</v>
      </c>
      <c r="X64" s="445">
        <f>X65+X69+X71+X74+X76+X79+X81</f>
        <v>0</v>
      </c>
      <c r="Y64" s="401" t="e">
        <f t="shared" si="8"/>
        <v>#DIV/0!</v>
      </c>
      <c r="Z64" s="445">
        <f>Z65+Z69+Z71+Z74+Z76+Z79+Z81</f>
        <v>0</v>
      </c>
      <c r="AA64" s="445">
        <f>AA65+AA69+AA71+AA74+AA76+AA79+AA81</f>
        <v>0</v>
      </c>
      <c r="AB64" s="401" t="e">
        <f t="shared" si="9"/>
        <v>#DIV/0!</v>
      </c>
      <c r="AC64" s="445">
        <f>AC65+AC69+AC71+AC74+AC76+AC79+AC81</f>
        <v>0</v>
      </c>
      <c r="AD64" s="445">
        <f>AD65+AD69+AD71+AD74+AD76+AD79+AD81</f>
        <v>0</v>
      </c>
      <c r="AE64" s="401" t="e">
        <f t="shared" si="10"/>
        <v>#DIV/0!</v>
      </c>
      <c r="AF64" s="445">
        <f>AF65+AF69+AF71+AF74+AF76+AF79+AF81</f>
        <v>0</v>
      </c>
      <c r="AG64" s="445">
        <f>AG65+AG69+AG71+AG74+AG76+AG79+AG81</f>
        <v>0</v>
      </c>
      <c r="AH64" s="401" t="e">
        <f t="shared" si="11"/>
        <v>#DIV/0!</v>
      </c>
      <c r="AI64" s="445">
        <f>AI65+AI69+AI71+AI74+AI76+AI79+AI81</f>
        <v>0</v>
      </c>
      <c r="AJ64" s="445">
        <f>AJ65+AJ69+AJ71+AJ74+AJ76+AJ79+AJ81</f>
        <v>0</v>
      </c>
      <c r="AK64" s="401" t="e">
        <f t="shared" si="12"/>
        <v>#DIV/0!</v>
      </c>
      <c r="AL64" s="470">
        <f>AL65+AL69+AL71+AL74+AL76+AL79+AL81</f>
        <v>0</v>
      </c>
      <c r="AM64" s="470">
        <f>AM65+AM69+AM71+AM74+AM76+AM79+AM81</f>
        <v>0</v>
      </c>
      <c r="AN64" s="401" t="e">
        <f t="shared" si="13"/>
        <v>#DIV/0!</v>
      </c>
      <c r="AO64" s="445">
        <f>AO65+AO69+AO71+AO74+AO76+AO79+AO81</f>
        <v>0</v>
      </c>
      <c r="AP64" s="445">
        <f>AP65+AP69+AP71+AP74+AP76+AP79+AP81</f>
        <v>0</v>
      </c>
      <c r="AQ64" s="401" t="e">
        <f t="shared" si="14"/>
        <v>#DIV/0!</v>
      </c>
      <c r="AR64" s="445">
        <f>AR65+AR69+AR71+AR74+AR76+AR79+AR81</f>
        <v>0</v>
      </c>
      <c r="AS64" s="445">
        <f>AS65+AS69+AS71+AS74+AS76+AS79+AS81</f>
        <v>0</v>
      </c>
      <c r="AT64" s="401" t="e">
        <f t="shared" si="15"/>
        <v>#DIV/0!</v>
      </c>
      <c r="AU64" s="403">
        <f t="shared" si="23"/>
        <v>80532.9</v>
      </c>
      <c r="AV64" s="403">
        <f t="shared" si="24"/>
        <v>80532.9</v>
      </c>
      <c r="AW64" s="403">
        <f t="shared" si="25"/>
        <v>80532.9</v>
      </c>
      <c r="AX64" s="404">
        <f t="shared" si="16"/>
        <v>100</v>
      </c>
      <c r="BD64" s="405">
        <f t="shared" si="17"/>
        <v>80532.9</v>
      </c>
      <c r="BE64" s="405">
        <f t="shared" si="18"/>
        <v>80532.9</v>
      </c>
      <c r="BF64" s="405">
        <f t="shared" si="18"/>
        <v>80532.9</v>
      </c>
      <c r="BG64" s="406">
        <f t="shared" si="19"/>
        <v>100</v>
      </c>
    </row>
    <row r="65" spans="1:59" s="296" customFormat="1" ht="82.5" customHeight="1">
      <c r="A65" s="469" t="s">
        <v>570</v>
      </c>
      <c r="B65" s="471" t="s">
        <v>573</v>
      </c>
      <c r="C65" s="472">
        <f>C66+C67+C68</f>
        <v>0</v>
      </c>
      <c r="D65" s="472">
        <f>D66+D67+D68</f>
        <v>0</v>
      </c>
      <c r="E65" s="472">
        <f>E66+E67+E68</f>
        <v>0</v>
      </c>
      <c r="F65" s="408" t="e">
        <f t="shared" si="20"/>
        <v>#DIV/0!</v>
      </c>
      <c r="G65" s="410">
        <f t="shared" si="0"/>
        <v>0</v>
      </c>
      <c r="H65" s="410">
        <f t="shared" si="21"/>
        <v>0</v>
      </c>
      <c r="I65" s="410">
        <f t="shared" si="4"/>
        <v>0</v>
      </c>
      <c r="J65" s="444" t="e">
        <f t="shared" si="22"/>
        <v>#DIV/0!</v>
      </c>
      <c r="K65" s="456">
        <f>K66+K67+K68</f>
        <v>0</v>
      </c>
      <c r="L65" s="473">
        <f>L66+L67+L68</f>
        <v>0</v>
      </c>
      <c r="M65" s="401" t="e">
        <f t="shared" si="5"/>
        <v>#DIV/0!</v>
      </c>
      <c r="N65" s="473">
        <f>N66+N67+N68</f>
        <v>0</v>
      </c>
      <c r="O65" s="473">
        <f>O66+O67+O68</f>
        <v>0</v>
      </c>
      <c r="P65" s="401" t="e">
        <f t="shared" si="6"/>
        <v>#DIV/0!</v>
      </c>
      <c r="Q65" s="473">
        <f>Q66+Q67+Q68</f>
        <v>0</v>
      </c>
      <c r="R65" s="473">
        <f>R66+R67+R68</f>
        <v>0</v>
      </c>
      <c r="S65" s="401"/>
      <c r="T65" s="473">
        <f>T66+T67+T68</f>
        <v>0</v>
      </c>
      <c r="U65" s="473">
        <f>U66+U67+U68</f>
        <v>0</v>
      </c>
      <c r="V65" s="401" t="e">
        <f t="shared" si="7"/>
        <v>#DIV/0!</v>
      </c>
      <c r="W65" s="473">
        <f>W66+W67+W68</f>
        <v>0</v>
      </c>
      <c r="X65" s="473">
        <f>X66+X67+X68</f>
        <v>0</v>
      </c>
      <c r="Y65" s="401" t="e">
        <f t="shared" si="8"/>
        <v>#DIV/0!</v>
      </c>
      <c r="Z65" s="473">
        <f>Z66+Z67+Z68</f>
        <v>0</v>
      </c>
      <c r="AA65" s="473">
        <f>AA66+AA67+AA68</f>
        <v>0</v>
      </c>
      <c r="AB65" s="401" t="e">
        <f t="shared" si="9"/>
        <v>#DIV/0!</v>
      </c>
      <c r="AC65" s="473">
        <f>AC66+AC67+AC68</f>
        <v>0</v>
      </c>
      <c r="AD65" s="473">
        <f>AD66+AD67+AD68</f>
        <v>0</v>
      </c>
      <c r="AE65" s="401" t="e">
        <f t="shared" si="10"/>
        <v>#DIV/0!</v>
      </c>
      <c r="AF65" s="473">
        <f>AF66+AF67+AF68</f>
        <v>0</v>
      </c>
      <c r="AG65" s="473">
        <f>AG66+AG67+AG68</f>
        <v>0</v>
      </c>
      <c r="AH65" s="401" t="e">
        <f t="shared" si="11"/>
        <v>#DIV/0!</v>
      </c>
      <c r="AI65" s="473">
        <f>AI66+AI67+AI68</f>
        <v>0</v>
      </c>
      <c r="AJ65" s="473">
        <f>AJ66+AJ67+AJ68</f>
        <v>0</v>
      </c>
      <c r="AK65" s="401" t="e">
        <f t="shared" si="12"/>
        <v>#DIV/0!</v>
      </c>
      <c r="AL65" s="474">
        <f>AL66+AL67+AL68</f>
        <v>0</v>
      </c>
      <c r="AM65" s="474">
        <f>AM66+AM67+AM68</f>
        <v>0</v>
      </c>
      <c r="AN65" s="401" t="e">
        <f t="shared" si="13"/>
        <v>#DIV/0!</v>
      </c>
      <c r="AO65" s="473">
        <f>AO66+AO67+AO68</f>
        <v>0</v>
      </c>
      <c r="AP65" s="473">
        <f>AP66+AP67+AP68</f>
        <v>0</v>
      </c>
      <c r="AQ65" s="401" t="e">
        <f t="shared" si="14"/>
        <v>#DIV/0!</v>
      </c>
      <c r="AR65" s="473">
        <f>AR66+AR67+AR68</f>
        <v>0</v>
      </c>
      <c r="AS65" s="473">
        <f>AS66+AS67+AS68</f>
        <v>0</v>
      </c>
      <c r="AT65" s="401" t="e">
        <f t="shared" si="15"/>
        <v>#DIV/0!</v>
      </c>
      <c r="AU65" s="403">
        <f t="shared" si="23"/>
        <v>0</v>
      </c>
      <c r="AV65" s="403">
        <f t="shared" si="24"/>
        <v>0</v>
      </c>
      <c r="AW65" s="403">
        <f t="shared" si="25"/>
        <v>0</v>
      </c>
      <c r="AX65" s="404" t="e">
        <f t="shared" si="16"/>
        <v>#DIV/0!</v>
      </c>
      <c r="BA65" s="296" t="s">
        <v>398</v>
      </c>
      <c r="BD65" s="405">
        <f t="shared" si="17"/>
        <v>0</v>
      </c>
      <c r="BE65" s="405">
        <f t="shared" si="18"/>
        <v>0</v>
      </c>
      <c r="BF65" s="405">
        <f t="shared" si="18"/>
        <v>0</v>
      </c>
      <c r="BG65" s="406" t="e">
        <f t="shared" si="19"/>
        <v>#DIV/0!</v>
      </c>
    </row>
    <row r="66" spans="1:59" s="296" customFormat="1" ht="81.75" customHeight="1">
      <c r="A66" s="469" t="s">
        <v>571</v>
      </c>
      <c r="B66" s="471" t="s">
        <v>574</v>
      </c>
      <c r="C66" s="455"/>
      <c r="D66" s="451"/>
      <c r="E66" s="451"/>
      <c r="F66" s="432" t="e">
        <f>E66/D66*100</f>
        <v>#DIV/0!</v>
      </c>
      <c r="G66" s="410">
        <f>K66+N66+Q66+T66+W66+Z66+AC66+AF66+AI66+AL66+AO66+AR66</f>
        <v>0</v>
      </c>
      <c r="H66" s="410">
        <f>G66</f>
        <v>0</v>
      </c>
      <c r="I66" s="410">
        <f>L66+O66+R66+U66+X66+AA66+AD66+AG66+AJ66+AM66+AP66+AS66</f>
        <v>0</v>
      </c>
      <c r="J66" s="444" t="e">
        <f>I66/H66*100</f>
        <v>#DIV/0!</v>
      </c>
      <c r="K66" s="452"/>
      <c r="L66" s="453"/>
      <c r="M66" s="401" t="e">
        <f>L66/K66*100</f>
        <v>#DIV/0!</v>
      </c>
      <c r="N66" s="453"/>
      <c r="O66" s="453"/>
      <c r="P66" s="401" t="e">
        <f>O66/N66*100</f>
        <v>#DIV/0!</v>
      </c>
      <c r="Q66" s="453"/>
      <c r="R66" s="453"/>
      <c r="S66" s="401"/>
      <c r="T66" s="453"/>
      <c r="U66" s="453"/>
      <c r="V66" s="401" t="e">
        <f>U66/T66*100</f>
        <v>#DIV/0!</v>
      </c>
      <c r="W66" s="453"/>
      <c r="X66" s="453"/>
      <c r="Y66" s="401" t="e">
        <f>X66/W66*100</f>
        <v>#DIV/0!</v>
      </c>
      <c r="Z66" s="453"/>
      <c r="AA66" s="453"/>
      <c r="AB66" s="401" t="e">
        <f>AA66/Z66*100</f>
        <v>#DIV/0!</v>
      </c>
      <c r="AC66" s="453"/>
      <c r="AD66" s="453"/>
      <c r="AE66" s="401" t="e">
        <f>AD66/AC66*100</f>
        <v>#DIV/0!</v>
      </c>
      <c r="AF66" s="453"/>
      <c r="AG66" s="453"/>
      <c r="AH66" s="401" t="e">
        <f>AG66/AF66*100</f>
        <v>#DIV/0!</v>
      </c>
      <c r="AI66" s="453"/>
      <c r="AJ66" s="453"/>
      <c r="AK66" s="401" t="e">
        <f>AJ66/AI66*100</f>
        <v>#DIV/0!</v>
      </c>
      <c r="AL66" s="454"/>
      <c r="AM66" s="454"/>
      <c r="AN66" s="401" t="e">
        <f>AM66/AL66*100</f>
        <v>#DIV/0!</v>
      </c>
      <c r="AO66" s="453"/>
      <c r="AP66" s="453"/>
      <c r="AQ66" s="401" t="e">
        <f>AP66/AO66*100</f>
        <v>#DIV/0!</v>
      </c>
      <c r="AR66" s="453"/>
      <c r="AS66" s="453"/>
      <c r="AT66" s="401" t="e">
        <f>AS66/AR66*100</f>
        <v>#DIV/0!</v>
      </c>
      <c r="AU66" s="403">
        <f t="shared" si="23"/>
        <v>0</v>
      </c>
      <c r="AV66" s="403">
        <f t="shared" si="24"/>
        <v>0</v>
      </c>
      <c r="AW66" s="403">
        <f t="shared" si="25"/>
        <v>0</v>
      </c>
      <c r="AX66" s="404" t="e">
        <f>AW66/AV66*100</f>
        <v>#DIV/0!</v>
      </c>
      <c r="BD66" s="405"/>
      <c r="BE66" s="405"/>
      <c r="BF66" s="405"/>
      <c r="BG66" s="406"/>
    </row>
    <row r="67" spans="1:59" s="296" customFormat="1" ht="82.5" customHeight="1">
      <c r="A67" s="469" t="s">
        <v>572</v>
      </c>
      <c r="B67" s="471" t="s">
        <v>575</v>
      </c>
      <c r="C67" s="451"/>
      <c r="D67" s="451"/>
      <c r="E67" s="451"/>
      <c r="F67" s="432" t="e">
        <f>E67/D67*100</f>
        <v>#DIV/0!</v>
      </c>
      <c r="G67" s="410">
        <f>K67+N67+Q67+T67+W67+Z67+AC67+AF67+AI67+AL67+AO67+AR67</f>
        <v>0</v>
      </c>
      <c r="H67" s="410">
        <f>G67</f>
        <v>0</v>
      </c>
      <c r="I67" s="410">
        <f>L67+O67+R67+U67+X67+AA67+AD67+AG67+AJ67+AM67+AP67+AS67</f>
        <v>0</v>
      </c>
      <c r="J67" s="444" t="e">
        <f>I67/H67*100</f>
        <v>#DIV/0!</v>
      </c>
      <c r="K67" s="482"/>
      <c r="L67" s="482"/>
      <c r="M67" s="401" t="e">
        <f>L67/K67*100</f>
        <v>#DIV/0!</v>
      </c>
      <c r="N67" s="482"/>
      <c r="O67" s="482"/>
      <c r="P67" s="401" t="e">
        <f>O67/N67*100</f>
        <v>#DIV/0!</v>
      </c>
      <c r="Q67" s="482"/>
      <c r="R67" s="482"/>
      <c r="S67" s="401"/>
      <c r="T67" s="468"/>
      <c r="U67" s="468"/>
      <c r="V67" s="401" t="e">
        <f>U67/T67*100</f>
        <v>#DIV/0!</v>
      </c>
      <c r="W67" s="468"/>
      <c r="X67" s="468"/>
      <c r="Y67" s="401" t="e">
        <f>X67/W67*100</f>
        <v>#DIV/0!</v>
      </c>
      <c r="Z67" s="468"/>
      <c r="AA67" s="468"/>
      <c r="AB67" s="401" t="e">
        <f>AA67/Z67*100</f>
        <v>#DIV/0!</v>
      </c>
      <c r="AC67" s="468"/>
      <c r="AD67" s="468"/>
      <c r="AE67" s="401" t="e">
        <f>AD67/AC67*100</f>
        <v>#DIV/0!</v>
      </c>
      <c r="AF67" s="468"/>
      <c r="AG67" s="468"/>
      <c r="AH67" s="401" t="e">
        <f>AG67/AF67*100</f>
        <v>#DIV/0!</v>
      </c>
      <c r="AI67" s="468"/>
      <c r="AJ67" s="468"/>
      <c r="AK67" s="401" t="e">
        <f>AJ67/AI67*100</f>
        <v>#DIV/0!</v>
      </c>
      <c r="AL67" s="481"/>
      <c r="AM67" s="481"/>
      <c r="AN67" s="401" t="e">
        <f>AM67/AL67*100</f>
        <v>#DIV/0!</v>
      </c>
      <c r="AO67" s="468"/>
      <c r="AP67" s="468"/>
      <c r="AQ67" s="401" t="e">
        <f>AP67/AO67*100</f>
        <v>#DIV/0!</v>
      </c>
      <c r="AR67" s="468"/>
      <c r="AS67" s="468"/>
      <c r="AT67" s="401" t="e">
        <f>AS67/AR67*100</f>
        <v>#DIV/0!</v>
      </c>
      <c r="AU67" s="403">
        <f t="shared" si="23"/>
        <v>0</v>
      </c>
      <c r="AV67" s="403">
        <f t="shared" si="24"/>
        <v>0</v>
      </c>
      <c r="AW67" s="403">
        <f t="shared" si="25"/>
        <v>0</v>
      </c>
      <c r="AX67" s="404" t="e">
        <f>AW67/AV67*100</f>
        <v>#DIV/0!</v>
      </c>
      <c r="BD67" s="405"/>
      <c r="BE67" s="405"/>
      <c r="BF67" s="405"/>
      <c r="BG67" s="406"/>
    </row>
    <row r="68" spans="1:59" s="296" customFormat="1" ht="84.75" customHeight="1">
      <c r="A68" s="469" t="s">
        <v>576</v>
      </c>
      <c r="B68" s="471" t="s">
        <v>577</v>
      </c>
      <c r="C68" s="451"/>
      <c r="D68" s="451"/>
      <c r="E68" s="451"/>
      <c r="F68" s="432" t="e">
        <f>E68/D68*100</f>
        <v>#DIV/0!</v>
      </c>
      <c r="G68" s="410">
        <f>K68+N68+Q68+T68+W68+Z68+AC68+AF68+AI68+AL68+AO68+AR68</f>
        <v>0</v>
      </c>
      <c r="H68" s="410">
        <f>G68</f>
        <v>0</v>
      </c>
      <c r="I68" s="410">
        <f>L68+O68+R68+U68+X68+AA68+AD68+AG68+AJ68+AM68+AP68+AS68</f>
        <v>0</v>
      </c>
      <c r="J68" s="444" t="e">
        <f>I68/H68*100</f>
        <v>#DIV/0!</v>
      </c>
      <c r="K68" s="467"/>
      <c r="L68" s="467"/>
      <c r="M68" s="401" t="e">
        <f>L68/K68*100</f>
        <v>#DIV/0!</v>
      </c>
      <c r="N68" s="467"/>
      <c r="O68" s="467"/>
      <c r="P68" s="401" t="e">
        <f>O68/N68*100</f>
        <v>#DIV/0!</v>
      </c>
      <c r="Q68" s="467"/>
      <c r="R68" s="467"/>
      <c r="S68" s="401"/>
      <c r="T68" s="482"/>
      <c r="U68" s="482"/>
      <c r="V68" s="401" t="e">
        <f>U68/T68*100</f>
        <v>#DIV/0!</v>
      </c>
      <c r="W68" s="482"/>
      <c r="X68" s="482"/>
      <c r="Y68" s="401" t="e">
        <f>X68/W68*100</f>
        <v>#DIV/0!</v>
      </c>
      <c r="Z68" s="482"/>
      <c r="AA68" s="482"/>
      <c r="AB68" s="401" t="e">
        <f>AA68/Z68*100</f>
        <v>#DIV/0!</v>
      </c>
      <c r="AC68" s="482"/>
      <c r="AD68" s="482"/>
      <c r="AE68" s="401" t="e">
        <f>AD68/AC68*100</f>
        <v>#DIV/0!</v>
      </c>
      <c r="AF68" s="482"/>
      <c r="AG68" s="482"/>
      <c r="AH68" s="401" t="e">
        <f>AG68/AF68*100</f>
        <v>#DIV/0!</v>
      </c>
      <c r="AI68" s="482"/>
      <c r="AJ68" s="482"/>
      <c r="AK68" s="401" t="e">
        <f>AJ68/AI68*100</f>
        <v>#DIV/0!</v>
      </c>
      <c r="AL68" s="483"/>
      <c r="AM68" s="483"/>
      <c r="AN68" s="401" t="e">
        <f>AM68/AL68*100</f>
        <v>#DIV/0!</v>
      </c>
      <c r="AO68" s="482"/>
      <c r="AP68" s="482"/>
      <c r="AQ68" s="401" t="e">
        <f>AP68/AO68*100</f>
        <v>#DIV/0!</v>
      </c>
      <c r="AR68" s="482"/>
      <c r="AS68" s="482"/>
      <c r="AT68" s="401" t="e">
        <f>AS68/AR68*100</f>
        <v>#DIV/0!</v>
      </c>
      <c r="AU68" s="403">
        <f t="shared" si="23"/>
        <v>0</v>
      </c>
      <c r="AV68" s="403">
        <f t="shared" si="24"/>
        <v>0</v>
      </c>
      <c r="AW68" s="403">
        <f t="shared" si="25"/>
        <v>0</v>
      </c>
      <c r="AX68" s="404" t="e">
        <f>AW68/AV68*100</f>
        <v>#DIV/0!</v>
      </c>
      <c r="BD68" s="405"/>
      <c r="BE68" s="405"/>
      <c r="BF68" s="405"/>
      <c r="BG68" s="406"/>
    </row>
    <row r="69" spans="1:59" s="296" customFormat="1" ht="107.25" customHeight="1">
      <c r="A69" s="478" t="s">
        <v>578</v>
      </c>
      <c r="B69" s="471" t="s">
        <v>580</v>
      </c>
      <c r="C69" s="455">
        <f>C70</f>
        <v>0</v>
      </c>
      <c r="D69" s="455">
        <f>D70</f>
        <v>0</v>
      </c>
      <c r="E69" s="455">
        <f>E70</f>
        <v>0</v>
      </c>
      <c r="F69" s="408" t="e">
        <f t="shared" si="20"/>
        <v>#DIV/0!</v>
      </c>
      <c r="G69" s="410">
        <f>K69+N69+Q69+T69+W69+Z69+AC69+AF69+AI69+AL69+AO69+AR69</f>
        <v>0</v>
      </c>
      <c r="H69" s="410">
        <f>G69</f>
        <v>0</v>
      </c>
      <c r="I69" s="410">
        <f>L69+O69+R69+U69+X69+AA69+AD69+AG69+AJ69+AM69+AP69+AS69</f>
        <v>0</v>
      </c>
      <c r="J69" s="444" t="e">
        <f>I69/H69*100</f>
        <v>#DIV/0!</v>
      </c>
      <c r="K69" s="452">
        <f>K70</f>
        <v>0</v>
      </c>
      <c r="L69" s="453">
        <f>L70</f>
        <v>0</v>
      </c>
      <c r="M69" s="465" t="e">
        <f>L69/K69*100</f>
        <v>#DIV/0!</v>
      </c>
      <c r="N69" s="453">
        <f>N70</f>
        <v>0</v>
      </c>
      <c r="O69" s="453">
        <f>O70</f>
        <v>0</v>
      </c>
      <c r="P69" s="465" t="e">
        <f>O69/N69*100</f>
        <v>#DIV/0!</v>
      </c>
      <c r="Q69" s="453">
        <f>Q70</f>
        <v>0</v>
      </c>
      <c r="R69" s="453">
        <f>R70</f>
        <v>0</v>
      </c>
      <c r="S69" s="401"/>
      <c r="T69" s="452">
        <f>T70</f>
        <v>0</v>
      </c>
      <c r="U69" s="452">
        <f>U70</f>
        <v>0</v>
      </c>
      <c r="V69" s="401" t="e">
        <f>U69/T69*100</f>
        <v>#DIV/0!</v>
      </c>
      <c r="W69" s="452">
        <f>W70</f>
        <v>0</v>
      </c>
      <c r="X69" s="452">
        <f>X70</f>
        <v>0</v>
      </c>
      <c r="Y69" s="401" t="e">
        <f>X69/W69*100</f>
        <v>#DIV/0!</v>
      </c>
      <c r="Z69" s="452">
        <f>Z70</f>
        <v>0</v>
      </c>
      <c r="AA69" s="452">
        <f>AA70</f>
        <v>0</v>
      </c>
      <c r="AB69" s="401" t="e">
        <f>AA69/Z69*100</f>
        <v>#DIV/0!</v>
      </c>
      <c r="AC69" s="452">
        <f>AC70</f>
        <v>0</v>
      </c>
      <c r="AD69" s="452">
        <f>AD70</f>
        <v>0</v>
      </c>
      <c r="AE69" s="401" t="e">
        <f>AD69/AC69*100</f>
        <v>#DIV/0!</v>
      </c>
      <c r="AF69" s="452">
        <f>AF70</f>
        <v>0</v>
      </c>
      <c r="AG69" s="452">
        <f>AG70</f>
        <v>0</v>
      </c>
      <c r="AH69" s="401" t="e">
        <f>AG69/AF69*100</f>
        <v>#DIV/0!</v>
      </c>
      <c r="AI69" s="452">
        <f>AI70</f>
        <v>0</v>
      </c>
      <c r="AJ69" s="452">
        <f>AJ70</f>
        <v>0</v>
      </c>
      <c r="AK69" s="401" t="e">
        <f>AJ69/AI69*100</f>
        <v>#DIV/0!</v>
      </c>
      <c r="AL69" s="477">
        <f>AL70</f>
        <v>0</v>
      </c>
      <c r="AM69" s="477">
        <f>AM70</f>
        <v>0</v>
      </c>
      <c r="AN69" s="401" t="e">
        <f>AM69/AL69*100</f>
        <v>#DIV/0!</v>
      </c>
      <c r="AO69" s="452">
        <f>AO70</f>
        <v>0</v>
      </c>
      <c r="AP69" s="452">
        <f>AP70</f>
        <v>0</v>
      </c>
      <c r="AQ69" s="401" t="e">
        <f>AP69/AO69*100</f>
        <v>#DIV/0!</v>
      </c>
      <c r="AR69" s="452">
        <f>AR70</f>
        <v>0</v>
      </c>
      <c r="AS69" s="452">
        <f>AS70</f>
        <v>0</v>
      </c>
      <c r="AT69" s="401" t="e">
        <f>AS69/AR69*100</f>
        <v>#DIV/0!</v>
      </c>
      <c r="AU69" s="403">
        <f t="shared" si="23"/>
        <v>0</v>
      </c>
      <c r="AV69" s="403">
        <f t="shared" si="24"/>
        <v>0</v>
      </c>
      <c r="AW69" s="403">
        <f t="shared" si="25"/>
        <v>0</v>
      </c>
      <c r="AX69" s="404" t="e">
        <f>AW69/AV69*100</f>
        <v>#DIV/0!</v>
      </c>
      <c r="BD69" s="405"/>
      <c r="BE69" s="405"/>
      <c r="BF69" s="405"/>
      <c r="BG69" s="406"/>
    </row>
    <row r="70" spans="1:59" s="296" customFormat="1" ht="120.75" customHeight="1">
      <c r="A70" s="478" t="s">
        <v>579</v>
      </c>
      <c r="B70" s="471" t="s">
        <v>581</v>
      </c>
      <c r="C70" s="455"/>
      <c r="D70" s="451"/>
      <c r="E70" s="451"/>
      <c r="F70" s="408" t="e">
        <f t="shared" si="20"/>
        <v>#DIV/0!</v>
      </c>
      <c r="G70" s="410">
        <f>K70+N70+Q70+T70+W70+Z70+AC70+AF70+AI70+AL70+AO70+AR70</f>
        <v>0</v>
      </c>
      <c r="H70" s="410">
        <f>G70</f>
        <v>0</v>
      </c>
      <c r="I70" s="410">
        <f>L70+O70+R70+U70+X70+AA70+AD70+AG70+AJ70+AM70+AP70+AS70</f>
        <v>0</v>
      </c>
      <c r="J70" s="444" t="e">
        <f>I70/H70*100</f>
        <v>#DIV/0!</v>
      </c>
      <c r="K70" s="452"/>
      <c r="L70" s="453"/>
      <c r="M70" s="465" t="e">
        <f>L70/K70*100</f>
        <v>#DIV/0!</v>
      </c>
      <c r="N70" s="453"/>
      <c r="O70" s="453"/>
      <c r="P70" s="465" t="e">
        <f>O70/N70*100</f>
        <v>#DIV/0!</v>
      </c>
      <c r="Q70" s="453"/>
      <c r="R70" s="453"/>
      <c r="S70" s="401"/>
      <c r="T70" s="452"/>
      <c r="U70" s="452"/>
      <c r="V70" s="401" t="e">
        <f>U70/T70*100</f>
        <v>#DIV/0!</v>
      </c>
      <c r="W70" s="452"/>
      <c r="X70" s="452"/>
      <c r="Y70" s="401" t="e">
        <f>X70/W70*100</f>
        <v>#DIV/0!</v>
      </c>
      <c r="Z70" s="452"/>
      <c r="AA70" s="452"/>
      <c r="AB70" s="401" t="e">
        <f>AA70/Z70*100</f>
        <v>#DIV/0!</v>
      </c>
      <c r="AC70" s="452"/>
      <c r="AD70" s="452"/>
      <c r="AE70" s="401" t="e">
        <f>AD70/AC70*100</f>
        <v>#DIV/0!</v>
      </c>
      <c r="AF70" s="452"/>
      <c r="AG70" s="452"/>
      <c r="AH70" s="401" t="e">
        <f>AG70/AF70*100</f>
        <v>#DIV/0!</v>
      </c>
      <c r="AI70" s="452"/>
      <c r="AJ70" s="452"/>
      <c r="AK70" s="401" t="e">
        <f>AJ70/AI70*100</f>
        <v>#DIV/0!</v>
      </c>
      <c r="AL70" s="477"/>
      <c r="AM70" s="477"/>
      <c r="AN70" s="401" t="e">
        <f>AM70/AL70*100</f>
        <v>#DIV/0!</v>
      </c>
      <c r="AO70" s="452"/>
      <c r="AP70" s="452"/>
      <c r="AQ70" s="401" t="e">
        <f>AP70/AO70*100</f>
        <v>#DIV/0!</v>
      </c>
      <c r="AR70" s="452"/>
      <c r="AS70" s="452"/>
      <c r="AT70" s="401" t="e">
        <f>AS70/AR70*100</f>
        <v>#DIV/0!</v>
      </c>
      <c r="AU70" s="403">
        <f t="shared" si="23"/>
        <v>0</v>
      </c>
      <c r="AV70" s="403">
        <f t="shared" si="24"/>
        <v>0</v>
      </c>
      <c r="AW70" s="403">
        <f t="shared" si="25"/>
        <v>0</v>
      </c>
      <c r="AX70" s="404" t="e">
        <f>AW70/AV70*100</f>
        <v>#DIV/0!</v>
      </c>
      <c r="BD70" s="405"/>
      <c r="BE70" s="405"/>
      <c r="BF70" s="405"/>
      <c r="BG70" s="406"/>
    </row>
    <row r="71" spans="1:59" s="296" customFormat="1" ht="97.5" customHeight="1">
      <c r="A71" s="478" t="s">
        <v>524</v>
      </c>
      <c r="B71" s="479" t="s">
        <v>399</v>
      </c>
      <c r="C71" s="455">
        <f>C72+C73</f>
        <v>0</v>
      </c>
      <c r="D71" s="455">
        <f>D72+D73</f>
        <v>0</v>
      </c>
      <c r="E71" s="455">
        <f>E72+E73</f>
        <v>0</v>
      </c>
      <c r="F71" s="408" t="e">
        <f t="shared" si="20"/>
        <v>#DIV/0!</v>
      </c>
      <c r="G71" s="410">
        <f t="shared" si="0"/>
        <v>0</v>
      </c>
      <c r="H71" s="410">
        <f t="shared" si="21"/>
        <v>0</v>
      </c>
      <c r="I71" s="410">
        <f t="shared" si="4"/>
        <v>0</v>
      </c>
      <c r="J71" s="444" t="e">
        <f t="shared" si="22"/>
        <v>#DIV/0!</v>
      </c>
      <c r="K71" s="452">
        <f>K72+K73</f>
        <v>0</v>
      </c>
      <c r="L71" s="453">
        <f>L72+L73</f>
        <v>0</v>
      </c>
      <c r="M71" s="465" t="e">
        <f t="shared" si="5"/>
        <v>#DIV/0!</v>
      </c>
      <c r="N71" s="453">
        <f>N72+N73</f>
        <v>0</v>
      </c>
      <c r="O71" s="453">
        <f>O72+O73</f>
        <v>0</v>
      </c>
      <c r="P71" s="465" t="e">
        <f t="shared" si="6"/>
        <v>#DIV/0!</v>
      </c>
      <c r="Q71" s="453">
        <f>Q72+Q73</f>
        <v>0</v>
      </c>
      <c r="R71" s="453">
        <f>R72+R73</f>
        <v>0</v>
      </c>
      <c r="S71" s="401"/>
      <c r="T71" s="452">
        <f>T72</f>
        <v>0</v>
      </c>
      <c r="U71" s="452">
        <f>U72</f>
        <v>0</v>
      </c>
      <c r="V71" s="401" t="e">
        <f t="shared" si="7"/>
        <v>#DIV/0!</v>
      </c>
      <c r="W71" s="452">
        <f>W72</f>
        <v>0</v>
      </c>
      <c r="X71" s="452">
        <f>X72</f>
        <v>0</v>
      </c>
      <c r="Y71" s="401" t="e">
        <f t="shared" si="8"/>
        <v>#DIV/0!</v>
      </c>
      <c r="Z71" s="452">
        <f>Z72</f>
        <v>0</v>
      </c>
      <c r="AA71" s="452">
        <f>AA72</f>
        <v>0</v>
      </c>
      <c r="AB71" s="401" t="e">
        <f t="shared" si="9"/>
        <v>#DIV/0!</v>
      </c>
      <c r="AC71" s="452">
        <f>AC72</f>
        <v>0</v>
      </c>
      <c r="AD71" s="452">
        <f>AD72</f>
        <v>0</v>
      </c>
      <c r="AE71" s="401" t="e">
        <f t="shared" si="10"/>
        <v>#DIV/0!</v>
      </c>
      <c r="AF71" s="452">
        <f>AF72</f>
        <v>0</v>
      </c>
      <c r="AG71" s="452">
        <f>AG72</f>
        <v>0</v>
      </c>
      <c r="AH71" s="401" t="e">
        <f t="shared" si="11"/>
        <v>#DIV/0!</v>
      </c>
      <c r="AI71" s="452">
        <f>AI72</f>
        <v>0</v>
      </c>
      <c r="AJ71" s="452">
        <f>AJ72</f>
        <v>0</v>
      </c>
      <c r="AK71" s="401" t="e">
        <f t="shared" si="12"/>
        <v>#DIV/0!</v>
      </c>
      <c r="AL71" s="477">
        <f>AL72</f>
        <v>0</v>
      </c>
      <c r="AM71" s="477">
        <f>AM72</f>
        <v>0</v>
      </c>
      <c r="AN71" s="401" t="e">
        <f t="shared" si="13"/>
        <v>#DIV/0!</v>
      </c>
      <c r="AO71" s="452">
        <f>AO72</f>
        <v>0</v>
      </c>
      <c r="AP71" s="452">
        <f>AP72</f>
        <v>0</v>
      </c>
      <c r="AQ71" s="401" t="e">
        <f t="shared" si="14"/>
        <v>#DIV/0!</v>
      </c>
      <c r="AR71" s="452">
        <f>AR72</f>
        <v>0</v>
      </c>
      <c r="AS71" s="452">
        <f>AS72</f>
        <v>0</v>
      </c>
      <c r="AT71" s="401" t="e">
        <f t="shared" si="15"/>
        <v>#DIV/0!</v>
      </c>
      <c r="AU71" s="403">
        <f t="shared" si="23"/>
        <v>0</v>
      </c>
      <c r="AV71" s="403">
        <f t="shared" si="24"/>
        <v>0</v>
      </c>
      <c r="AW71" s="403">
        <f t="shared" si="25"/>
        <v>0</v>
      </c>
      <c r="AX71" s="404" t="e">
        <f t="shared" si="16"/>
        <v>#DIV/0!</v>
      </c>
      <c r="BD71" s="405"/>
      <c r="BE71" s="405"/>
      <c r="BF71" s="405"/>
      <c r="BG71" s="406"/>
    </row>
    <row r="72" spans="1:59" s="296" customFormat="1" ht="102.75" customHeight="1">
      <c r="A72" s="478" t="s">
        <v>525</v>
      </c>
      <c r="B72" s="479" t="s">
        <v>400</v>
      </c>
      <c r="C72" s="455"/>
      <c r="D72" s="451"/>
      <c r="E72" s="451"/>
      <c r="F72" s="408" t="e">
        <f t="shared" si="20"/>
        <v>#DIV/0!</v>
      </c>
      <c r="G72" s="410">
        <f t="shared" si="0"/>
        <v>0</v>
      </c>
      <c r="H72" s="410">
        <f t="shared" si="21"/>
        <v>0</v>
      </c>
      <c r="I72" s="410">
        <f t="shared" si="4"/>
        <v>0</v>
      </c>
      <c r="J72" s="444" t="e">
        <f t="shared" si="22"/>
        <v>#DIV/0!</v>
      </c>
      <c r="K72" s="452"/>
      <c r="L72" s="453"/>
      <c r="M72" s="465" t="e">
        <f t="shared" si="5"/>
        <v>#DIV/0!</v>
      </c>
      <c r="N72" s="453"/>
      <c r="O72" s="453"/>
      <c r="P72" s="465" t="e">
        <f t="shared" si="6"/>
        <v>#DIV/0!</v>
      </c>
      <c r="Q72" s="453"/>
      <c r="R72" s="453"/>
      <c r="S72" s="401"/>
      <c r="T72" s="467"/>
      <c r="U72" s="468"/>
      <c r="V72" s="401" t="e">
        <f t="shared" si="7"/>
        <v>#DIV/0!</v>
      </c>
      <c r="W72" s="467"/>
      <c r="X72" s="467"/>
      <c r="Y72" s="401" t="e">
        <f t="shared" si="8"/>
        <v>#DIV/0!</v>
      </c>
      <c r="Z72" s="467"/>
      <c r="AA72" s="468"/>
      <c r="AB72" s="401" t="e">
        <f t="shared" si="9"/>
        <v>#DIV/0!</v>
      </c>
      <c r="AC72" s="467"/>
      <c r="AD72" s="468"/>
      <c r="AE72" s="401" t="e">
        <f t="shared" si="10"/>
        <v>#DIV/0!</v>
      </c>
      <c r="AF72" s="467"/>
      <c r="AG72" s="468"/>
      <c r="AH72" s="401" t="e">
        <f t="shared" si="11"/>
        <v>#DIV/0!</v>
      </c>
      <c r="AI72" s="467"/>
      <c r="AJ72" s="468"/>
      <c r="AK72" s="401" t="e">
        <f t="shared" si="12"/>
        <v>#DIV/0!</v>
      </c>
      <c r="AL72" s="480"/>
      <c r="AM72" s="481"/>
      <c r="AN72" s="401" t="e">
        <f t="shared" si="13"/>
        <v>#DIV/0!</v>
      </c>
      <c r="AO72" s="467"/>
      <c r="AP72" s="468"/>
      <c r="AQ72" s="401" t="e">
        <f t="shared" si="14"/>
        <v>#DIV/0!</v>
      </c>
      <c r="AR72" s="467"/>
      <c r="AS72" s="468"/>
      <c r="AT72" s="401" t="e">
        <f t="shared" si="15"/>
        <v>#DIV/0!</v>
      </c>
      <c r="AU72" s="403">
        <f t="shared" si="23"/>
        <v>0</v>
      </c>
      <c r="AV72" s="403">
        <f t="shared" si="24"/>
        <v>0</v>
      </c>
      <c r="AW72" s="403">
        <f t="shared" si="25"/>
        <v>0</v>
      </c>
      <c r="AX72" s="404" t="e">
        <f t="shared" si="16"/>
        <v>#DIV/0!</v>
      </c>
      <c r="BD72" s="405"/>
      <c r="BE72" s="405"/>
      <c r="BF72" s="405"/>
      <c r="BG72" s="406"/>
    </row>
    <row r="73" spans="1:59" s="296" customFormat="1" ht="122.25" customHeight="1">
      <c r="A73" s="478" t="s">
        <v>582</v>
      </c>
      <c r="B73" s="479" t="s">
        <v>583</v>
      </c>
      <c r="C73" s="455"/>
      <c r="D73" s="451"/>
      <c r="E73" s="451"/>
      <c r="F73" s="408" t="e">
        <f t="shared" si="20"/>
        <v>#DIV/0!</v>
      </c>
      <c r="G73" s="410">
        <f>K73+N73+Q73+T73+W73+Z73+AC73+AF73+AI73+AL73+AO73+AR73</f>
        <v>0</v>
      </c>
      <c r="H73" s="410">
        <f>G73</f>
        <v>0</v>
      </c>
      <c r="I73" s="410">
        <f>L73+O73+R73+U73+X73+AA73+AD73+AG73+AJ73+AM73+AP73+AS73</f>
        <v>0</v>
      </c>
      <c r="J73" s="444" t="e">
        <f>I73/H73*100</f>
        <v>#DIV/0!</v>
      </c>
      <c r="K73" s="467"/>
      <c r="L73" s="468"/>
      <c r="M73" s="465" t="e">
        <f>L73/K73*100</f>
        <v>#DIV/0!</v>
      </c>
      <c r="N73" s="467"/>
      <c r="O73" s="468"/>
      <c r="P73" s="465" t="e">
        <f>O73/N73*100</f>
        <v>#DIV/0!</v>
      </c>
      <c r="Q73" s="467"/>
      <c r="R73" s="468"/>
      <c r="S73" s="401"/>
      <c r="T73" s="453"/>
      <c r="U73" s="453"/>
      <c r="V73" s="401" t="e">
        <f>U73/T73*100</f>
        <v>#DIV/0!</v>
      </c>
      <c r="W73" s="453"/>
      <c r="X73" s="453"/>
      <c r="Y73" s="401" t="e">
        <f>X73/W73*100</f>
        <v>#DIV/0!</v>
      </c>
      <c r="Z73" s="453"/>
      <c r="AA73" s="453"/>
      <c r="AB73" s="401" t="e">
        <f>AA73/Z73*100</f>
        <v>#DIV/0!</v>
      </c>
      <c r="AC73" s="453"/>
      <c r="AD73" s="453"/>
      <c r="AE73" s="401" t="e">
        <f>AD73/AC73*100</f>
        <v>#DIV/0!</v>
      </c>
      <c r="AF73" s="453"/>
      <c r="AG73" s="453"/>
      <c r="AH73" s="401" t="e">
        <f>AG73/AF73*100</f>
        <v>#DIV/0!</v>
      </c>
      <c r="AI73" s="453"/>
      <c r="AJ73" s="453"/>
      <c r="AK73" s="401" t="e">
        <f>AJ73/AI73*100</f>
        <v>#DIV/0!</v>
      </c>
      <c r="AL73" s="453"/>
      <c r="AM73" s="453"/>
      <c r="AN73" s="401" t="e">
        <f>AM73/AL73*100</f>
        <v>#DIV/0!</v>
      </c>
      <c r="AO73" s="453"/>
      <c r="AP73" s="453"/>
      <c r="AQ73" s="401" t="e">
        <f>AP73/AO73*100</f>
        <v>#DIV/0!</v>
      </c>
      <c r="AR73" s="453"/>
      <c r="AS73" s="453"/>
      <c r="AT73" s="401" t="e">
        <f>AS73/AR73*100</f>
        <v>#DIV/0!</v>
      </c>
      <c r="AU73" s="403">
        <f t="shared" si="23"/>
        <v>0</v>
      </c>
      <c r="AV73" s="403">
        <f t="shared" si="24"/>
        <v>0</v>
      </c>
      <c r="AW73" s="403">
        <f t="shared" si="25"/>
        <v>0</v>
      </c>
      <c r="AX73" s="404" t="e">
        <f>AW73/AV73*100</f>
        <v>#DIV/0!</v>
      </c>
      <c r="BD73" s="405"/>
      <c r="BE73" s="405"/>
      <c r="BF73" s="405"/>
      <c r="BG73" s="406"/>
    </row>
    <row r="74" spans="1:59" s="296" customFormat="1" ht="62.25" customHeight="1">
      <c r="A74" s="478" t="s">
        <v>526</v>
      </c>
      <c r="B74" s="479" t="s">
        <v>401</v>
      </c>
      <c r="C74" s="455">
        <f>C75</f>
        <v>0</v>
      </c>
      <c r="D74" s="455">
        <f>D75</f>
        <v>0</v>
      </c>
      <c r="E74" s="455">
        <f>E75</f>
        <v>0</v>
      </c>
      <c r="F74" s="408" t="e">
        <f t="shared" si="20"/>
        <v>#DIV/0!</v>
      </c>
      <c r="G74" s="410">
        <f t="shared" si="0"/>
        <v>0</v>
      </c>
      <c r="H74" s="410">
        <f t="shared" si="21"/>
        <v>0</v>
      </c>
      <c r="I74" s="410">
        <f t="shared" si="4"/>
        <v>0</v>
      </c>
      <c r="J74" s="444" t="e">
        <f t="shared" si="22"/>
        <v>#DIV/0!</v>
      </c>
      <c r="K74" s="452">
        <f>K75</f>
        <v>0</v>
      </c>
      <c r="L74" s="453">
        <f>L75</f>
        <v>0</v>
      </c>
      <c r="M74" s="465" t="e">
        <f t="shared" si="5"/>
        <v>#DIV/0!</v>
      </c>
      <c r="N74" s="453">
        <f>N75</f>
        <v>0</v>
      </c>
      <c r="O74" s="453">
        <f>O75</f>
        <v>0</v>
      </c>
      <c r="P74" s="465" t="e">
        <f t="shared" si="6"/>
        <v>#DIV/0!</v>
      </c>
      <c r="Q74" s="453">
        <f>Q75</f>
        <v>0</v>
      </c>
      <c r="R74" s="453">
        <f>R75</f>
        <v>0</v>
      </c>
      <c r="S74" s="401"/>
      <c r="T74" s="452">
        <f>T75</f>
        <v>0</v>
      </c>
      <c r="U74" s="452">
        <f>U75</f>
        <v>0</v>
      </c>
      <c r="V74" s="401" t="e">
        <f t="shared" si="7"/>
        <v>#DIV/0!</v>
      </c>
      <c r="W74" s="452">
        <f>W75</f>
        <v>0</v>
      </c>
      <c r="X74" s="452">
        <f>X75</f>
        <v>0</v>
      </c>
      <c r="Y74" s="401" t="e">
        <f t="shared" si="8"/>
        <v>#DIV/0!</v>
      </c>
      <c r="Z74" s="452">
        <f>Z75</f>
        <v>0</v>
      </c>
      <c r="AA74" s="452">
        <f>AA75</f>
        <v>0</v>
      </c>
      <c r="AB74" s="401" t="e">
        <f t="shared" si="9"/>
        <v>#DIV/0!</v>
      </c>
      <c r="AC74" s="452">
        <f>AC75</f>
        <v>0</v>
      </c>
      <c r="AD74" s="452">
        <f>AD75</f>
        <v>0</v>
      </c>
      <c r="AE74" s="401" t="e">
        <f t="shared" si="10"/>
        <v>#DIV/0!</v>
      </c>
      <c r="AF74" s="452">
        <f>AF75</f>
        <v>0</v>
      </c>
      <c r="AG74" s="452">
        <f>AG75</f>
        <v>0</v>
      </c>
      <c r="AH74" s="401" t="e">
        <f t="shared" si="11"/>
        <v>#DIV/0!</v>
      </c>
      <c r="AI74" s="452">
        <f>AI75</f>
        <v>0</v>
      </c>
      <c r="AJ74" s="452">
        <f>AJ75</f>
        <v>0</v>
      </c>
      <c r="AK74" s="401" t="e">
        <f t="shared" si="12"/>
        <v>#DIV/0!</v>
      </c>
      <c r="AL74" s="477">
        <f>AL75</f>
        <v>0</v>
      </c>
      <c r="AM74" s="477">
        <f>AM75</f>
        <v>0</v>
      </c>
      <c r="AN74" s="401" t="e">
        <f t="shared" si="13"/>
        <v>#DIV/0!</v>
      </c>
      <c r="AO74" s="452">
        <f>AO75</f>
        <v>0</v>
      </c>
      <c r="AP74" s="452">
        <f>AP75</f>
        <v>0</v>
      </c>
      <c r="AQ74" s="401" t="e">
        <f t="shared" si="14"/>
        <v>#DIV/0!</v>
      </c>
      <c r="AR74" s="452">
        <f>AR75</f>
        <v>0</v>
      </c>
      <c r="AS74" s="452">
        <f>AS75</f>
        <v>0</v>
      </c>
      <c r="AT74" s="401" t="e">
        <f t="shared" si="15"/>
        <v>#DIV/0!</v>
      </c>
      <c r="AU74" s="403">
        <f t="shared" si="23"/>
        <v>0</v>
      </c>
      <c r="AV74" s="403">
        <f t="shared" si="24"/>
        <v>0</v>
      </c>
      <c r="AW74" s="403">
        <f t="shared" si="25"/>
        <v>0</v>
      </c>
      <c r="AX74" s="404" t="e">
        <f t="shared" si="16"/>
        <v>#DIV/0!</v>
      </c>
      <c r="BD74" s="405"/>
      <c r="BE74" s="405"/>
      <c r="BF74" s="405"/>
      <c r="BG74" s="406"/>
    </row>
    <row r="75" spans="1:59" s="296" customFormat="1" ht="66.75" customHeight="1">
      <c r="A75" s="478" t="s">
        <v>527</v>
      </c>
      <c r="B75" s="479" t="s">
        <v>402</v>
      </c>
      <c r="C75" s="455"/>
      <c r="D75" s="451"/>
      <c r="E75" s="451"/>
      <c r="F75" s="408" t="e">
        <f t="shared" si="20"/>
        <v>#DIV/0!</v>
      </c>
      <c r="G75" s="410">
        <f t="shared" si="0"/>
        <v>0</v>
      </c>
      <c r="H75" s="410">
        <f t="shared" si="21"/>
        <v>0</v>
      </c>
      <c r="I75" s="410">
        <f t="shared" si="4"/>
        <v>0</v>
      </c>
      <c r="J75" s="444" t="e">
        <f t="shared" si="22"/>
        <v>#DIV/0!</v>
      </c>
      <c r="K75" s="467"/>
      <c r="L75" s="468"/>
      <c r="M75" s="401" t="e">
        <f t="shared" si="5"/>
        <v>#DIV/0!</v>
      </c>
      <c r="N75" s="468"/>
      <c r="O75" s="468"/>
      <c r="P75" s="401" t="e">
        <f t="shared" si="6"/>
        <v>#DIV/0!</v>
      </c>
      <c r="Q75" s="468"/>
      <c r="R75" s="468"/>
      <c r="S75" s="401"/>
      <c r="T75" s="452"/>
      <c r="U75" s="452"/>
      <c r="V75" s="401" t="e">
        <f t="shared" si="7"/>
        <v>#DIV/0!</v>
      </c>
      <c r="W75" s="452"/>
      <c r="X75" s="452"/>
      <c r="Y75" s="401" t="e">
        <f t="shared" si="8"/>
        <v>#DIV/0!</v>
      </c>
      <c r="Z75" s="452"/>
      <c r="AA75" s="452"/>
      <c r="AB75" s="401" t="e">
        <f t="shared" si="9"/>
        <v>#DIV/0!</v>
      </c>
      <c r="AC75" s="452"/>
      <c r="AD75" s="452"/>
      <c r="AE75" s="401" t="e">
        <f t="shared" si="10"/>
        <v>#DIV/0!</v>
      </c>
      <c r="AF75" s="452"/>
      <c r="AG75" s="452"/>
      <c r="AH75" s="401" t="e">
        <f t="shared" si="11"/>
        <v>#DIV/0!</v>
      </c>
      <c r="AI75" s="452"/>
      <c r="AJ75" s="452"/>
      <c r="AK75" s="401" t="e">
        <f t="shared" si="12"/>
        <v>#DIV/0!</v>
      </c>
      <c r="AL75" s="477"/>
      <c r="AM75" s="477"/>
      <c r="AN75" s="401" t="e">
        <f t="shared" si="13"/>
        <v>#DIV/0!</v>
      </c>
      <c r="AO75" s="452"/>
      <c r="AP75" s="452"/>
      <c r="AQ75" s="401" t="e">
        <f t="shared" si="14"/>
        <v>#DIV/0!</v>
      </c>
      <c r="AR75" s="452"/>
      <c r="AS75" s="452"/>
      <c r="AT75" s="401" t="e">
        <f t="shared" si="15"/>
        <v>#DIV/0!</v>
      </c>
      <c r="AU75" s="403">
        <f t="shared" si="23"/>
        <v>0</v>
      </c>
      <c r="AV75" s="403">
        <f t="shared" si="24"/>
        <v>0</v>
      </c>
      <c r="AW75" s="403">
        <f t="shared" si="25"/>
        <v>0</v>
      </c>
      <c r="AX75" s="404" t="e">
        <f t="shared" si="16"/>
        <v>#DIV/0!</v>
      </c>
      <c r="BD75" s="405"/>
      <c r="BE75" s="405"/>
      <c r="BF75" s="405"/>
      <c r="BG75" s="406"/>
    </row>
    <row r="76" spans="1:59" s="296" customFormat="1" ht="43.5" customHeight="1">
      <c r="A76" s="478" t="s">
        <v>528</v>
      </c>
      <c r="B76" s="471" t="s">
        <v>403</v>
      </c>
      <c r="C76" s="455">
        <f>C77+C78</f>
        <v>0</v>
      </c>
      <c r="D76" s="455">
        <f>D77+D78</f>
        <v>0</v>
      </c>
      <c r="E76" s="455">
        <f>E77+E78</f>
        <v>0</v>
      </c>
      <c r="F76" s="408" t="e">
        <f t="shared" si="20"/>
        <v>#DIV/0!</v>
      </c>
      <c r="G76" s="410">
        <f t="shared" si="0"/>
        <v>0</v>
      </c>
      <c r="H76" s="410">
        <f t="shared" si="21"/>
        <v>0</v>
      </c>
      <c r="I76" s="410">
        <f t="shared" si="4"/>
        <v>0</v>
      </c>
      <c r="J76" s="444" t="e">
        <f t="shared" si="22"/>
        <v>#DIV/0!</v>
      </c>
      <c r="K76" s="452">
        <f>K77+K78</f>
        <v>0</v>
      </c>
      <c r="L76" s="453">
        <f>L77+L78</f>
        <v>0</v>
      </c>
      <c r="M76" s="465" t="e">
        <f t="shared" si="5"/>
        <v>#DIV/0!</v>
      </c>
      <c r="N76" s="453">
        <f>N77+N78</f>
        <v>0</v>
      </c>
      <c r="O76" s="453">
        <f>O77+O78</f>
        <v>0</v>
      </c>
      <c r="P76" s="465" t="e">
        <f t="shared" si="6"/>
        <v>#DIV/0!</v>
      </c>
      <c r="Q76" s="453">
        <f>Q77+Q78</f>
        <v>0</v>
      </c>
      <c r="R76" s="453">
        <f>R77+R78</f>
        <v>0</v>
      </c>
      <c r="S76" s="401"/>
      <c r="T76" s="452">
        <f>T77+T78</f>
        <v>0</v>
      </c>
      <c r="U76" s="452">
        <f>U77+U78</f>
        <v>0</v>
      </c>
      <c r="V76" s="401" t="e">
        <f t="shared" si="7"/>
        <v>#DIV/0!</v>
      </c>
      <c r="W76" s="452">
        <f>W77+W78</f>
        <v>0</v>
      </c>
      <c r="X76" s="452">
        <f>X77+X78</f>
        <v>0</v>
      </c>
      <c r="Y76" s="401" t="e">
        <f t="shared" si="8"/>
        <v>#DIV/0!</v>
      </c>
      <c r="Z76" s="452">
        <f>Z77+Z78</f>
        <v>0</v>
      </c>
      <c r="AA76" s="452">
        <f>AA77+AA78</f>
        <v>0</v>
      </c>
      <c r="AB76" s="401" t="e">
        <f t="shared" si="9"/>
        <v>#DIV/0!</v>
      </c>
      <c r="AC76" s="452">
        <f>AC77+AC78</f>
        <v>0</v>
      </c>
      <c r="AD76" s="452">
        <f>AD77+AD78</f>
        <v>0</v>
      </c>
      <c r="AE76" s="401" t="e">
        <f t="shared" si="10"/>
        <v>#DIV/0!</v>
      </c>
      <c r="AF76" s="452">
        <f>AF77+AF78</f>
        <v>0</v>
      </c>
      <c r="AG76" s="452">
        <f>AG77+AG78</f>
        <v>0</v>
      </c>
      <c r="AH76" s="401" t="e">
        <f t="shared" si="11"/>
        <v>#DIV/0!</v>
      </c>
      <c r="AI76" s="452">
        <f>AI77+AI78</f>
        <v>0</v>
      </c>
      <c r="AJ76" s="452">
        <f>AJ77+AJ78</f>
        <v>0</v>
      </c>
      <c r="AK76" s="401" t="e">
        <f t="shared" si="12"/>
        <v>#DIV/0!</v>
      </c>
      <c r="AL76" s="477">
        <f>AL77+AL78</f>
        <v>0</v>
      </c>
      <c r="AM76" s="477">
        <f>AM77+AM78</f>
        <v>0</v>
      </c>
      <c r="AN76" s="401" t="e">
        <f t="shared" si="13"/>
        <v>#DIV/0!</v>
      </c>
      <c r="AO76" s="452">
        <f>AO77+AO78</f>
        <v>0</v>
      </c>
      <c r="AP76" s="452">
        <f>AP77+AP78</f>
        <v>0</v>
      </c>
      <c r="AQ76" s="401" t="e">
        <f t="shared" si="14"/>
        <v>#DIV/0!</v>
      </c>
      <c r="AR76" s="452">
        <f>AR77+AR78</f>
        <v>0</v>
      </c>
      <c r="AS76" s="452">
        <f>AS77+AS78</f>
        <v>0</v>
      </c>
      <c r="AT76" s="401" t="e">
        <f t="shared" si="15"/>
        <v>#DIV/0!</v>
      </c>
      <c r="AU76" s="403">
        <f t="shared" si="23"/>
        <v>0</v>
      </c>
      <c r="AV76" s="403">
        <f t="shared" si="24"/>
        <v>0</v>
      </c>
      <c r="AW76" s="403">
        <f t="shared" si="25"/>
        <v>0</v>
      </c>
      <c r="AX76" s="404" t="e">
        <f t="shared" si="16"/>
        <v>#DIV/0!</v>
      </c>
      <c r="BD76" s="405"/>
      <c r="BE76" s="405"/>
      <c r="BF76" s="405"/>
      <c r="BG76" s="406"/>
    </row>
    <row r="77" spans="1:59" s="296" customFormat="1" ht="45" customHeight="1">
      <c r="A77" s="478" t="s">
        <v>529</v>
      </c>
      <c r="B77" s="471" t="s">
        <v>404</v>
      </c>
      <c r="C77" s="455"/>
      <c r="D77" s="451"/>
      <c r="E77" s="451"/>
      <c r="F77" s="408" t="e">
        <f t="shared" si="20"/>
        <v>#DIV/0!</v>
      </c>
      <c r="G77" s="410">
        <f t="shared" si="0"/>
        <v>0</v>
      </c>
      <c r="H77" s="410">
        <f t="shared" si="21"/>
        <v>0</v>
      </c>
      <c r="I77" s="410">
        <f t="shared" si="4"/>
        <v>0</v>
      </c>
      <c r="J77" s="444" t="e">
        <f t="shared" si="22"/>
        <v>#DIV/0!</v>
      </c>
      <c r="K77" s="452"/>
      <c r="L77" s="453"/>
      <c r="M77" s="465" t="e">
        <f t="shared" si="5"/>
        <v>#DIV/0!</v>
      </c>
      <c r="N77" s="453"/>
      <c r="O77" s="453"/>
      <c r="P77" s="465" t="e">
        <f t="shared" si="6"/>
        <v>#DIV/0!</v>
      </c>
      <c r="Q77" s="453"/>
      <c r="R77" s="453"/>
      <c r="S77" s="401"/>
      <c r="T77" s="452"/>
      <c r="U77" s="452"/>
      <c r="V77" s="401" t="e">
        <f t="shared" si="7"/>
        <v>#DIV/0!</v>
      </c>
      <c r="W77" s="452"/>
      <c r="X77" s="452"/>
      <c r="Y77" s="401" t="e">
        <f t="shared" si="8"/>
        <v>#DIV/0!</v>
      </c>
      <c r="Z77" s="452"/>
      <c r="AA77" s="452"/>
      <c r="AB77" s="401" t="e">
        <f t="shared" si="9"/>
        <v>#DIV/0!</v>
      </c>
      <c r="AC77" s="452"/>
      <c r="AD77" s="452"/>
      <c r="AE77" s="401" t="e">
        <f t="shared" si="10"/>
        <v>#DIV/0!</v>
      </c>
      <c r="AF77" s="452"/>
      <c r="AG77" s="452"/>
      <c r="AH77" s="401" t="e">
        <f t="shared" si="11"/>
        <v>#DIV/0!</v>
      </c>
      <c r="AI77" s="452"/>
      <c r="AJ77" s="452"/>
      <c r="AK77" s="401" t="e">
        <f t="shared" si="12"/>
        <v>#DIV/0!</v>
      </c>
      <c r="AL77" s="477"/>
      <c r="AM77" s="477"/>
      <c r="AN77" s="401" t="e">
        <f t="shared" si="13"/>
        <v>#DIV/0!</v>
      </c>
      <c r="AO77" s="452"/>
      <c r="AP77" s="452"/>
      <c r="AQ77" s="401" t="e">
        <f t="shared" si="14"/>
        <v>#DIV/0!</v>
      </c>
      <c r="AR77" s="452"/>
      <c r="AS77" s="452"/>
      <c r="AT77" s="401" t="e">
        <f t="shared" si="15"/>
        <v>#DIV/0!</v>
      </c>
      <c r="AU77" s="403">
        <f t="shared" si="23"/>
        <v>0</v>
      </c>
      <c r="AV77" s="403">
        <f t="shared" si="24"/>
        <v>0</v>
      </c>
      <c r="AW77" s="403">
        <f t="shared" si="25"/>
        <v>0</v>
      </c>
      <c r="AX77" s="404" t="e">
        <f t="shared" si="16"/>
        <v>#DIV/0!</v>
      </c>
      <c r="BD77" s="405"/>
      <c r="BE77" s="405"/>
      <c r="BF77" s="405"/>
      <c r="BG77" s="406"/>
    </row>
    <row r="78" spans="1:59" s="296" customFormat="1" ht="38.25" customHeight="1">
      <c r="A78" s="478" t="s">
        <v>530</v>
      </c>
      <c r="B78" s="471" t="s">
        <v>405</v>
      </c>
      <c r="C78" s="455"/>
      <c r="D78" s="451"/>
      <c r="E78" s="451"/>
      <c r="F78" s="408" t="e">
        <f t="shared" si="20"/>
        <v>#DIV/0!</v>
      </c>
      <c r="G78" s="410">
        <f t="shared" si="0"/>
        <v>0</v>
      </c>
      <c r="H78" s="410">
        <f t="shared" si="21"/>
        <v>0</v>
      </c>
      <c r="I78" s="410">
        <f t="shared" si="4"/>
        <v>0</v>
      </c>
      <c r="J78" s="444" t="e">
        <f t="shared" si="22"/>
        <v>#DIV/0!</v>
      </c>
      <c r="K78" s="452"/>
      <c r="L78" s="453"/>
      <c r="M78" s="465" t="e">
        <f t="shared" si="5"/>
        <v>#DIV/0!</v>
      </c>
      <c r="N78" s="453"/>
      <c r="O78" s="453"/>
      <c r="P78" s="465" t="e">
        <f t="shared" si="6"/>
        <v>#DIV/0!</v>
      </c>
      <c r="Q78" s="453"/>
      <c r="R78" s="453"/>
      <c r="S78" s="401"/>
      <c r="T78" s="468"/>
      <c r="U78" s="468"/>
      <c r="V78" s="401" t="e">
        <f t="shared" si="7"/>
        <v>#DIV/0!</v>
      </c>
      <c r="W78" s="468"/>
      <c r="X78" s="468"/>
      <c r="Y78" s="401" t="e">
        <f t="shared" si="8"/>
        <v>#DIV/0!</v>
      </c>
      <c r="Z78" s="468"/>
      <c r="AA78" s="468"/>
      <c r="AB78" s="401" t="e">
        <f t="shared" si="9"/>
        <v>#DIV/0!</v>
      </c>
      <c r="AC78" s="468"/>
      <c r="AD78" s="468"/>
      <c r="AE78" s="401" t="e">
        <f t="shared" si="10"/>
        <v>#DIV/0!</v>
      </c>
      <c r="AF78" s="468"/>
      <c r="AG78" s="468"/>
      <c r="AH78" s="401" t="e">
        <f t="shared" si="11"/>
        <v>#DIV/0!</v>
      </c>
      <c r="AI78" s="468"/>
      <c r="AJ78" s="468"/>
      <c r="AK78" s="401" t="e">
        <f t="shared" si="12"/>
        <v>#DIV/0!</v>
      </c>
      <c r="AL78" s="481"/>
      <c r="AM78" s="481"/>
      <c r="AN78" s="401" t="e">
        <f t="shared" si="13"/>
        <v>#DIV/0!</v>
      </c>
      <c r="AO78" s="468"/>
      <c r="AP78" s="468"/>
      <c r="AQ78" s="401" t="e">
        <f t="shared" si="14"/>
        <v>#DIV/0!</v>
      </c>
      <c r="AR78" s="468"/>
      <c r="AS78" s="468"/>
      <c r="AT78" s="401" t="e">
        <f t="shared" si="15"/>
        <v>#DIV/0!</v>
      </c>
      <c r="AU78" s="403">
        <f t="shared" si="23"/>
        <v>0</v>
      </c>
      <c r="AV78" s="403">
        <f t="shared" si="24"/>
        <v>0</v>
      </c>
      <c r="AW78" s="403">
        <f t="shared" si="25"/>
        <v>0</v>
      </c>
      <c r="AX78" s="404" t="e">
        <f t="shared" si="16"/>
        <v>#DIV/0!</v>
      </c>
      <c r="BD78" s="405"/>
      <c r="BE78" s="405"/>
      <c r="BF78" s="405"/>
      <c r="BG78" s="406"/>
    </row>
    <row r="79" spans="1:59" s="296" customFormat="1" ht="99" customHeight="1">
      <c r="A79" s="475" t="s">
        <v>531</v>
      </c>
      <c r="B79" s="450" t="s">
        <v>358</v>
      </c>
      <c r="C79" s="451">
        <f>C80</f>
        <v>0</v>
      </c>
      <c r="D79" s="451">
        <f>D80</f>
        <v>0</v>
      </c>
      <c r="E79" s="451">
        <f>E80</f>
        <v>0</v>
      </c>
      <c r="F79" s="408" t="e">
        <f t="shared" si="20"/>
        <v>#DIV/0!</v>
      </c>
      <c r="G79" s="410">
        <f t="shared" si="0"/>
        <v>10974.9</v>
      </c>
      <c r="H79" s="410">
        <f t="shared" si="21"/>
        <v>10974.9</v>
      </c>
      <c r="I79" s="410">
        <f t="shared" si="4"/>
        <v>10974.9</v>
      </c>
      <c r="J79" s="444">
        <f t="shared" si="22"/>
        <v>100</v>
      </c>
      <c r="K79" s="452">
        <f>K80</f>
        <v>0</v>
      </c>
      <c r="L79" s="453">
        <f>L80</f>
        <v>0</v>
      </c>
      <c r="M79" s="401" t="e">
        <f t="shared" si="5"/>
        <v>#DIV/0!</v>
      </c>
      <c r="N79" s="453">
        <f>N80</f>
        <v>0</v>
      </c>
      <c r="O79" s="453">
        <f>O80</f>
        <v>0</v>
      </c>
      <c r="P79" s="401" t="e">
        <f t="shared" si="6"/>
        <v>#DIV/0!</v>
      </c>
      <c r="Q79" s="453">
        <f>Q80</f>
        <v>10974.9</v>
      </c>
      <c r="R79" s="453">
        <f>R80</f>
        <v>10974.9</v>
      </c>
      <c r="S79" s="401">
        <f>R79/Q79*100</f>
        <v>100</v>
      </c>
      <c r="T79" s="453">
        <f>T80</f>
        <v>0</v>
      </c>
      <c r="U79" s="453">
        <f>U80</f>
        <v>0</v>
      </c>
      <c r="V79" s="401" t="e">
        <f t="shared" si="7"/>
        <v>#DIV/0!</v>
      </c>
      <c r="W79" s="453">
        <f>W80</f>
        <v>0</v>
      </c>
      <c r="X79" s="453">
        <f>X80</f>
        <v>0</v>
      </c>
      <c r="Y79" s="401" t="e">
        <f t="shared" si="8"/>
        <v>#DIV/0!</v>
      </c>
      <c r="Z79" s="453">
        <f>Z80</f>
        <v>0</v>
      </c>
      <c r="AA79" s="453">
        <f>AA80</f>
        <v>0</v>
      </c>
      <c r="AB79" s="401" t="e">
        <f t="shared" si="9"/>
        <v>#DIV/0!</v>
      </c>
      <c r="AC79" s="453">
        <f>AC80</f>
        <v>0</v>
      </c>
      <c r="AD79" s="453">
        <f>AD80</f>
        <v>0</v>
      </c>
      <c r="AE79" s="401" t="e">
        <f t="shared" si="10"/>
        <v>#DIV/0!</v>
      </c>
      <c r="AF79" s="453">
        <f>AF80</f>
        <v>0</v>
      </c>
      <c r="AG79" s="453">
        <f>AG80</f>
        <v>0</v>
      </c>
      <c r="AH79" s="401" t="e">
        <f t="shared" si="11"/>
        <v>#DIV/0!</v>
      </c>
      <c r="AI79" s="453">
        <f>AI80</f>
        <v>0</v>
      </c>
      <c r="AJ79" s="453">
        <f>AJ80</f>
        <v>0</v>
      </c>
      <c r="AK79" s="401" t="e">
        <f t="shared" si="12"/>
        <v>#DIV/0!</v>
      </c>
      <c r="AL79" s="454">
        <f>AL80</f>
        <v>0</v>
      </c>
      <c r="AM79" s="454">
        <f>AM80</f>
        <v>0</v>
      </c>
      <c r="AN79" s="401" t="e">
        <f t="shared" si="13"/>
        <v>#DIV/0!</v>
      </c>
      <c r="AO79" s="453">
        <f>AO80</f>
        <v>0</v>
      </c>
      <c r="AP79" s="453">
        <f>AP80</f>
        <v>0</v>
      </c>
      <c r="AQ79" s="401" t="e">
        <f t="shared" si="14"/>
        <v>#DIV/0!</v>
      </c>
      <c r="AR79" s="453">
        <f>AR80</f>
        <v>0</v>
      </c>
      <c r="AS79" s="453">
        <f>AS80</f>
        <v>0</v>
      </c>
      <c r="AT79" s="401" t="e">
        <f t="shared" si="15"/>
        <v>#DIV/0!</v>
      </c>
      <c r="AU79" s="403">
        <f t="shared" si="23"/>
        <v>10974.9</v>
      </c>
      <c r="AV79" s="403">
        <f t="shared" si="24"/>
        <v>10974.9</v>
      </c>
      <c r="AW79" s="403">
        <f t="shared" si="25"/>
        <v>10974.9</v>
      </c>
      <c r="AX79" s="404">
        <f t="shared" si="16"/>
        <v>100</v>
      </c>
      <c r="BD79" s="405">
        <f t="shared" si="17"/>
        <v>10974.9</v>
      </c>
      <c r="BE79" s="405">
        <f t="shared" si="18"/>
        <v>10974.9</v>
      </c>
      <c r="BF79" s="405">
        <f t="shared" si="18"/>
        <v>10974.9</v>
      </c>
      <c r="BG79" s="406">
        <f t="shared" si="19"/>
        <v>100</v>
      </c>
    </row>
    <row r="80" spans="1:59" s="296" customFormat="1" ht="117" customHeight="1">
      <c r="A80" s="475" t="s">
        <v>532</v>
      </c>
      <c r="B80" s="476" t="s">
        <v>359</v>
      </c>
      <c r="C80" s="451"/>
      <c r="D80" s="451"/>
      <c r="E80" s="451"/>
      <c r="F80" s="408" t="e">
        <f t="shared" si="20"/>
        <v>#DIV/0!</v>
      </c>
      <c r="G80" s="410">
        <f t="shared" si="0"/>
        <v>10974.9</v>
      </c>
      <c r="H80" s="410">
        <f t="shared" si="21"/>
        <v>10974.9</v>
      </c>
      <c r="I80" s="410">
        <f t="shared" si="4"/>
        <v>10974.9</v>
      </c>
      <c r="J80" s="444">
        <f t="shared" si="22"/>
        <v>100</v>
      </c>
      <c r="K80" s="467"/>
      <c r="L80" s="468"/>
      <c r="M80" s="401" t="e">
        <f t="shared" si="5"/>
        <v>#DIV/0!</v>
      </c>
      <c r="N80" s="468"/>
      <c r="O80" s="468"/>
      <c r="P80" s="401" t="e">
        <f t="shared" si="6"/>
        <v>#DIV/0!</v>
      </c>
      <c r="Q80" s="468">
        <v>10974.9</v>
      </c>
      <c r="R80" s="468">
        <v>10974.9</v>
      </c>
      <c r="S80" s="401">
        <f>R80/Q80*100</f>
        <v>100</v>
      </c>
      <c r="T80" s="453"/>
      <c r="U80" s="453"/>
      <c r="V80" s="401" t="e">
        <f t="shared" si="7"/>
        <v>#DIV/0!</v>
      </c>
      <c r="W80" s="453"/>
      <c r="X80" s="453"/>
      <c r="Y80" s="401" t="e">
        <f t="shared" si="8"/>
        <v>#DIV/0!</v>
      </c>
      <c r="Z80" s="453"/>
      <c r="AA80" s="453"/>
      <c r="AB80" s="401" t="e">
        <f t="shared" si="9"/>
        <v>#DIV/0!</v>
      </c>
      <c r="AC80" s="453"/>
      <c r="AD80" s="453"/>
      <c r="AE80" s="401" t="e">
        <f t="shared" si="10"/>
        <v>#DIV/0!</v>
      </c>
      <c r="AF80" s="453"/>
      <c r="AG80" s="453"/>
      <c r="AH80" s="401" t="e">
        <f t="shared" si="11"/>
        <v>#DIV/0!</v>
      </c>
      <c r="AI80" s="453"/>
      <c r="AJ80" s="453"/>
      <c r="AK80" s="401" t="e">
        <f t="shared" si="12"/>
        <v>#DIV/0!</v>
      </c>
      <c r="AL80" s="454"/>
      <c r="AM80" s="454"/>
      <c r="AN80" s="401" t="e">
        <f t="shared" si="13"/>
        <v>#DIV/0!</v>
      </c>
      <c r="AO80" s="453"/>
      <c r="AP80" s="453"/>
      <c r="AQ80" s="401" t="e">
        <f t="shared" si="14"/>
        <v>#DIV/0!</v>
      </c>
      <c r="AR80" s="453"/>
      <c r="AS80" s="453"/>
      <c r="AT80" s="401" t="e">
        <f t="shared" si="15"/>
        <v>#DIV/0!</v>
      </c>
      <c r="AU80" s="403">
        <f t="shared" si="23"/>
        <v>10974.9</v>
      </c>
      <c r="AV80" s="403">
        <f t="shared" si="24"/>
        <v>10974.9</v>
      </c>
      <c r="AW80" s="403">
        <f t="shared" si="25"/>
        <v>10974.9</v>
      </c>
      <c r="AX80" s="404">
        <f t="shared" si="16"/>
        <v>100</v>
      </c>
      <c r="BD80" s="405">
        <f t="shared" si="17"/>
        <v>10974.9</v>
      </c>
      <c r="BE80" s="405">
        <f t="shared" si="18"/>
        <v>10974.9</v>
      </c>
      <c r="BF80" s="405">
        <f t="shared" si="18"/>
        <v>10974.9</v>
      </c>
      <c r="BG80" s="406">
        <f t="shared" si="19"/>
        <v>100</v>
      </c>
    </row>
    <row r="81" spans="1:59" ht="24.75" customHeight="1">
      <c r="A81" s="475" t="s">
        <v>533</v>
      </c>
      <c r="B81" s="450" t="s">
        <v>91</v>
      </c>
      <c r="C81" s="451">
        <f>C82+C83+C84</f>
        <v>0</v>
      </c>
      <c r="D81" s="451">
        <f>D82+D83+D84</f>
        <v>0</v>
      </c>
      <c r="E81" s="451">
        <f>E82+E83+E84</f>
        <v>0</v>
      </c>
      <c r="F81" s="432" t="e">
        <f t="shared" si="20"/>
        <v>#DIV/0!</v>
      </c>
      <c r="G81" s="410">
        <f t="shared" si="0"/>
        <v>69558</v>
      </c>
      <c r="H81" s="410">
        <f t="shared" si="21"/>
        <v>69558</v>
      </c>
      <c r="I81" s="410">
        <f t="shared" si="4"/>
        <v>69558</v>
      </c>
      <c r="J81" s="444">
        <f t="shared" si="22"/>
        <v>100</v>
      </c>
      <c r="K81" s="452">
        <f>K82+K83+K84</f>
        <v>0</v>
      </c>
      <c r="L81" s="452">
        <f>L82+L83+L84</f>
        <v>0</v>
      </c>
      <c r="M81" s="401" t="e">
        <f t="shared" si="5"/>
        <v>#DIV/0!</v>
      </c>
      <c r="N81" s="452">
        <f>N82+N83+N84</f>
        <v>0</v>
      </c>
      <c r="O81" s="452">
        <f>O82+O83+O84</f>
        <v>0</v>
      </c>
      <c r="P81" s="401" t="e">
        <f t="shared" si="6"/>
        <v>#DIV/0!</v>
      </c>
      <c r="Q81" s="452">
        <f>Q82+Q83+Q84</f>
        <v>69558</v>
      </c>
      <c r="R81" s="452">
        <f>R82+R83+R84</f>
        <v>69558</v>
      </c>
      <c r="S81" s="401">
        <f>R81/Q81*100</f>
        <v>100</v>
      </c>
      <c r="T81" s="453">
        <f>T82+T83+T84</f>
        <v>0</v>
      </c>
      <c r="U81" s="453">
        <f>U82+U83+U84</f>
        <v>0</v>
      </c>
      <c r="V81" s="401" t="e">
        <f t="shared" si="7"/>
        <v>#DIV/0!</v>
      </c>
      <c r="W81" s="453">
        <f>W82+W83+W84</f>
        <v>0</v>
      </c>
      <c r="X81" s="453">
        <f>X82+X83+X84</f>
        <v>0</v>
      </c>
      <c r="Y81" s="401" t="e">
        <f t="shared" si="8"/>
        <v>#DIV/0!</v>
      </c>
      <c r="Z81" s="453">
        <f>Z82+Z83+Z84</f>
        <v>0</v>
      </c>
      <c r="AA81" s="453">
        <f>AA82+AA83+AA84</f>
        <v>0</v>
      </c>
      <c r="AB81" s="401" t="e">
        <f t="shared" si="9"/>
        <v>#DIV/0!</v>
      </c>
      <c r="AC81" s="453">
        <f>AC82+AC83+AC84</f>
        <v>0</v>
      </c>
      <c r="AD81" s="453">
        <f>AD82+AD83+AD84</f>
        <v>0</v>
      </c>
      <c r="AE81" s="401" t="e">
        <f t="shared" si="10"/>
        <v>#DIV/0!</v>
      </c>
      <c r="AF81" s="453">
        <f>AF82+AF83+AF84</f>
        <v>0</v>
      </c>
      <c r="AG81" s="453">
        <f>AG82+AG83+AG84</f>
        <v>0</v>
      </c>
      <c r="AH81" s="401" t="e">
        <f t="shared" si="11"/>
        <v>#DIV/0!</v>
      </c>
      <c r="AI81" s="453">
        <f>AI82+AI83+AI84</f>
        <v>0</v>
      </c>
      <c r="AJ81" s="453">
        <f>AJ82+AJ83+AJ84</f>
        <v>0</v>
      </c>
      <c r="AK81" s="401" t="e">
        <f t="shared" si="12"/>
        <v>#DIV/0!</v>
      </c>
      <c r="AL81" s="454">
        <f>AL82+AL83+AL84</f>
        <v>0</v>
      </c>
      <c r="AM81" s="454">
        <f>AM82+AM83+AM84</f>
        <v>0</v>
      </c>
      <c r="AN81" s="401" t="e">
        <f t="shared" si="13"/>
        <v>#DIV/0!</v>
      </c>
      <c r="AO81" s="453">
        <f>AO82+AO83+AO84</f>
        <v>0</v>
      </c>
      <c r="AP81" s="453">
        <f>AP82+AP83+AP84</f>
        <v>0</v>
      </c>
      <c r="AQ81" s="401" t="e">
        <f t="shared" si="14"/>
        <v>#DIV/0!</v>
      </c>
      <c r="AR81" s="453">
        <f>AR82+AR83+AR84</f>
        <v>0</v>
      </c>
      <c r="AS81" s="453">
        <f>AS82+AS83+AS84</f>
        <v>0</v>
      </c>
      <c r="AT81" s="401" t="e">
        <f t="shared" si="15"/>
        <v>#DIV/0!</v>
      </c>
      <c r="AU81" s="403">
        <f t="shared" si="23"/>
        <v>69558</v>
      </c>
      <c r="AV81" s="403">
        <f t="shared" si="24"/>
        <v>69558</v>
      </c>
      <c r="AW81" s="403">
        <f t="shared" si="25"/>
        <v>69558</v>
      </c>
      <c r="AX81" s="404">
        <f t="shared" si="16"/>
        <v>100</v>
      </c>
      <c r="BD81" s="405">
        <f t="shared" si="17"/>
        <v>69558</v>
      </c>
      <c r="BE81" s="405">
        <f t="shared" si="18"/>
        <v>69558</v>
      </c>
      <c r="BF81" s="405">
        <f t="shared" si="18"/>
        <v>69558</v>
      </c>
      <c r="BG81" s="406">
        <f t="shared" si="19"/>
        <v>100</v>
      </c>
    </row>
    <row r="82" spans="1:59" ht="40.5" customHeight="1">
      <c r="A82" s="475" t="s">
        <v>534</v>
      </c>
      <c r="B82" s="450" t="s">
        <v>584</v>
      </c>
      <c r="C82" s="455"/>
      <c r="D82" s="451"/>
      <c r="E82" s="451"/>
      <c r="F82" s="432" t="e">
        <f t="shared" si="20"/>
        <v>#DIV/0!</v>
      </c>
      <c r="G82" s="410">
        <f t="shared" si="0"/>
        <v>0</v>
      </c>
      <c r="H82" s="410">
        <f t="shared" si="21"/>
        <v>0</v>
      </c>
      <c r="I82" s="410">
        <f t="shared" si="4"/>
        <v>0</v>
      </c>
      <c r="J82" s="444" t="e">
        <f t="shared" si="22"/>
        <v>#DIV/0!</v>
      </c>
      <c r="K82" s="452"/>
      <c r="L82" s="453"/>
      <c r="M82" s="401" t="e">
        <f t="shared" si="5"/>
        <v>#DIV/0!</v>
      </c>
      <c r="N82" s="453"/>
      <c r="O82" s="453"/>
      <c r="P82" s="401" t="e">
        <f t="shared" si="6"/>
        <v>#DIV/0!</v>
      </c>
      <c r="Q82" s="453"/>
      <c r="R82" s="453"/>
      <c r="S82" s="401"/>
      <c r="T82" s="453"/>
      <c r="U82" s="453"/>
      <c r="V82" s="401" t="e">
        <f t="shared" si="7"/>
        <v>#DIV/0!</v>
      </c>
      <c r="W82" s="453"/>
      <c r="X82" s="453"/>
      <c r="Y82" s="401" t="e">
        <f t="shared" si="8"/>
        <v>#DIV/0!</v>
      </c>
      <c r="Z82" s="453"/>
      <c r="AA82" s="453"/>
      <c r="AB82" s="401" t="e">
        <f t="shared" si="9"/>
        <v>#DIV/0!</v>
      </c>
      <c r="AC82" s="453"/>
      <c r="AD82" s="453"/>
      <c r="AE82" s="401" t="e">
        <f t="shared" si="10"/>
        <v>#DIV/0!</v>
      </c>
      <c r="AF82" s="453"/>
      <c r="AG82" s="453"/>
      <c r="AH82" s="401" t="e">
        <f t="shared" si="11"/>
        <v>#DIV/0!</v>
      </c>
      <c r="AI82" s="453"/>
      <c r="AJ82" s="453"/>
      <c r="AK82" s="401" t="e">
        <f t="shared" si="12"/>
        <v>#DIV/0!</v>
      </c>
      <c r="AL82" s="454"/>
      <c r="AM82" s="454"/>
      <c r="AN82" s="401" t="e">
        <f t="shared" si="13"/>
        <v>#DIV/0!</v>
      </c>
      <c r="AO82" s="453"/>
      <c r="AP82" s="453"/>
      <c r="AQ82" s="401" t="e">
        <f t="shared" si="14"/>
        <v>#DIV/0!</v>
      </c>
      <c r="AR82" s="453"/>
      <c r="AS82" s="453"/>
      <c r="AT82" s="401" t="e">
        <f t="shared" si="15"/>
        <v>#DIV/0!</v>
      </c>
      <c r="AU82" s="403">
        <f t="shared" si="23"/>
        <v>0</v>
      </c>
      <c r="AV82" s="403">
        <f t="shared" si="24"/>
        <v>0</v>
      </c>
      <c r="AW82" s="403">
        <f t="shared" si="25"/>
        <v>0</v>
      </c>
      <c r="AX82" s="404" t="e">
        <f t="shared" si="16"/>
        <v>#DIV/0!</v>
      </c>
      <c r="BD82" s="405">
        <f t="shared" si="17"/>
        <v>0</v>
      </c>
      <c r="BE82" s="405">
        <f t="shared" si="18"/>
        <v>0</v>
      </c>
      <c r="BF82" s="405">
        <f t="shared" si="18"/>
        <v>0</v>
      </c>
      <c r="BG82" s="406" t="e">
        <f t="shared" si="19"/>
        <v>#DIV/0!</v>
      </c>
    </row>
    <row r="83" spans="1:59" ht="40.5" customHeight="1">
      <c r="A83" s="475" t="s">
        <v>535</v>
      </c>
      <c r="B83" s="450" t="s">
        <v>406</v>
      </c>
      <c r="C83" s="451"/>
      <c r="D83" s="451"/>
      <c r="E83" s="451"/>
      <c r="F83" s="432" t="e">
        <f>E83/D83*100</f>
        <v>#DIV/0!</v>
      </c>
      <c r="G83" s="410">
        <f aca="true" t="shared" si="29" ref="G83:G123">K83+N83+Q83+T83+W83+Z83+AC83+AF83+AI83+AL83+AO83+AR83</f>
        <v>0</v>
      </c>
      <c r="H83" s="410">
        <f t="shared" si="21"/>
        <v>0</v>
      </c>
      <c r="I83" s="410">
        <f t="shared" si="4"/>
        <v>0</v>
      </c>
      <c r="J83" s="444" t="e">
        <f t="shared" si="22"/>
        <v>#DIV/0!</v>
      </c>
      <c r="K83" s="482"/>
      <c r="L83" s="482"/>
      <c r="M83" s="401" t="e">
        <f t="shared" si="5"/>
        <v>#DIV/0!</v>
      </c>
      <c r="N83" s="482"/>
      <c r="O83" s="482"/>
      <c r="P83" s="401" t="e">
        <f t="shared" si="6"/>
        <v>#DIV/0!</v>
      </c>
      <c r="Q83" s="482"/>
      <c r="R83" s="482"/>
      <c r="S83" s="401"/>
      <c r="T83" s="468"/>
      <c r="U83" s="468"/>
      <c r="V83" s="401" t="e">
        <f t="shared" si="7"/>
        <v>#DIV/0!</v>
      </c>
      <c r="W83" s="468"/>
      <c r="X83" s="468"/>
      <c r="Y83" s="401" t="e">
        <f t="shared" si="8"/>
        <v>#DIV/0!</v>
      </c>
      <c r="Z83" s="468"/>
      <c r="AA83" s="468"/>
      <c r="AB83" s="401" t="e">
        <f t="shared" si="9"/>
        <v>#DIV/0!</v>
      </c>
      <c r="AC83" s="468"/>
      <c r="AD83" s="468"/>
      <c r="AE83" s="401" t="e">
        <f t="shared" si="10"/>
        <v>#DIV/0!</v>
      </c>
      <c r="AF83" s="468"/>
      <c r="AG83" s="468"/>
      <c r="AH83" s="401" t="e">
        <f t="shared" si="11"/>
        <v>#DIV/0!</v>
      </c>
      <c r="AI83" s="468"/>
      <c r="AJ83" s="468"/>
      <c r="AK83" s="401" t="e">
        <f t="shared" si="12"/>
        <v>#DIV/0!</v>
      </c>
      <c r="AL83" s="481"/>
      <c r="AM83" s="481"/>
      <c r="AN83" s="401" t="e">
        <f t="shared" si="13"/>
        <v>#DIV/0!</v>
      </c>
      <c r="AO83" s="468"/>
      <c r="AP83" s="468"/>
      <c r="AQ83" s="401" t="e">
        <f t="shared" si="14"/>
        <v>#DIV/0!</v>
      </c>
      <c r="AR83" s="468"/>
      <c r="AS83" s="468"/>
      <c r="AT83" s="401" t="e">
        <f t="shared" si="15"/>
        <v>#DIV/0!</v>
      </c>
      <c r="AU83" s="403">
        <f aca="true" t="shared" si="30" ref="AU83:AU114">C83+G83</f>
        <v>0</v>
      </c>
      <c r="AV83" s="403">
        <f aca="true" t="shared" si="31" ref="AV83:AV114">D83+H83</f>
        <v>0</v>
      </c>
      <c r="AW83" s="403">
        <f aca="true" t="shared" si="32" ref="AW83:AW114">E83+I83</f>
        <v>0</v>
      </c>
      <c r="AX83" s="404" t="e">
        <f t="shared" si="16"/>
        <v>#DIV/0!</v>
      </c>
      <c r="BD83" s="405"/>
      <c r="BE83" s="405"/>
      <c r="BF83" s="405"/>
      <c r="BG83" s="406"/>
    </row>
    <row r="84" spans="1:59" ht="43.5" customHeight="1">
      <c r="A84" s="475" t="s">
        <v>619</v>
      </c>
      <c r="B84" s="450" t="s">
        <v>407</v>
      </c>
      <c r="C84" s="451"/>
      <c r="D84" s="451"/>
      <c r="E84" s="451"/>
      <c r="F84" s="432" t="e">
        <f t="shared" si="20"/>
        <v>#DIV/0!</v>
      </c>
      <c r="G84" s="410">
        <f t="shared" si="29"/>
        <v>69558</v>
      </c>
      <c r="H84" s="410">
        <f t="shared" si="21"/>
        <v>69558</v>
      </c>
      <c r="I84" s="410">
        <f aca="true" t="shared" si="33" ref="I84:I123">L84+O84+R84+U84+X84+AA84+AD84+AG84+AJ84+AM84+AP84+AS84</f>
        <v>69558</v>
      </c>
      <c r="J84" s="444">
        <f t="shared" si="22"/>
        <v>100</v>
      </c>
      <c r="K84" s="467"/>
      <c r="L84" s="467"/>
      <c r="M84" s="401" t="e">
        <f aca="true" t="shared" si="34" ref="M84:M123">L84/K84*100</f>
        <v>#DIV/0!</v>
      </c>
      <c r="N84" s="467"/>
      <c r="O84" s="467"/>
      <c r="P84" s="401" t="e">
        <f aca="true" t="shared" si="35" ref="P84:P123">O84/N84*100</f>
        <v>#DIV/0!</v>
      </c>
      <c r="Q84" s="467">
        <v>69558</v>
      </c>
      <c r="R84" s="467">
        <v>69558</v>
      </c>
      <c r="S84" s="401">
        <f>R84/Q84*100</f>
        <v>100</v>
      </c>
      <c r="T84" s="482"/>
      <c r="U84" s="482"/>
      <c r="V84" s="401" t="e">
        <f aca="true" t="shared" si="36" ref="V84:V123">U84/T84*100</f>
        <v>#DIV/0!</v>
      </c>
      <c r="W84" s="482"/>
      <c r="X84" s="482"/>
      <c r="Y84" s="401" t="e">
        <f aca="true" t="shared" si="37" ref="Y84:Y123">X84/W84*100</f>
        <v>#DIV/0!</v>
      </c>
      <c r="Z84" s="482"/>
      <c r="AA84" s="482"/>
      <c r="AB84" s="401" t="e">
        <f aca="true" t="shared" si="38" ref="AB84:AB123">AA84/Z84*100</f>
        <v>#DIV/0!</v>
      </c>
      <c r="AC84" s="482"/>
      <c r="AD84" s="482"/>
      <c r="AE84" s="401" t="e">
        <f aca="true" t="shared" si="39" ref="AE84:AE123">AD84/AC84*100</f>
        <v>#DIV/0!</v>
      </c>
      <c r="AF84" s="482"/>
      <c r="AG84" s="482"/>
      <c r="AH84" s="401" t="e">
        <f aca="true" t="shared" si="40" ref="AH84:AH123">AG84/AF84*100</f>
        <v>#DIV/0!</v>
      </c>
      <c r="AI84" s="482"/>
      <c r="AJ84" s="482"/>
      <c r="AK84" s="401" t="e">
        <f aca="true" t="shared" si="41" ref="AK84:AK123">AJ84/AI84*100</f>
        <v>#DIV/0!</v>
      </c>
      <c r="AL84" s="483"/>
      <c r="AM84" s="483"/>
      <c r="AN84" s="401" t="e">
        <f aca="true" t="shared" si="42" ref="AN84:AN123">AM84/AL84*100</f>
        <v>#DIV/0!</v>
      </c>
      <c r="AO84" s="482"/>
      <c r="AP84" s="482"/>
      <c r="AQ84" s="401" t="e">
        <f aca="true" t="shared" si="43" ref="AQ84:AQ123">AP84/AO84*100</f>
        <v>#DIV/0!</v>
      </c>
      <c r="AR84" s="482"/>
      <c r="AS84" s="482"/>
      <c r="AT84" s="401" t="e">
        <f aca="true" t="shared" si="44" ref="AT84:AT123">AS84/AR84*100</f>
        <v>#DIV/0!</v>
      </c>
      <c r="AU84" s="403">
        <f t="shared" si="30"/>
        <v>69558</v>
      </c>
      <c r="AV84" s="403">
        <f t="shared" si="31"/>
        <v>69558</v>
      </c>
      <c r="AW84" s="403">
        <f t="shared" si="32"/>
        <v>69558</v>
      </c>
      <c r="AX84" s="404">
        <f aca="true" t="shared" si="45" ref="AX84:AX123">AW84/AV84*100</f>
        <v>100</v>
      </c>
      <c r="BD84" s="405">
        <f t="shared" si="17"/>
        <v>69558</v>
      </c>
      <c r="BE84" s="405">
        <f t="shared" si="18"/>
        <v>69558</v>
      </c>
      <c r="BF84" s="405">
        <f t="shared" si="18"/>
        <v>69558</v>
      </c>
      <c r="BG84" s="406">
        <f t="shared" si="19"/>
        <v>100</v>
      </c>
    </row>
    <row r="85" spans="1:59" s="448" customFormat="1" ht="64.5" customHeight="1">
      <c r="A85" s="698" t="s">
        <v>537</v>
      </c>
      <c r="B85" s="442" t="s">
        <v>408</v>
      </c>
      <c r="C85" s="443">
        <f>C86+C90+C92+C94+C96+C99</f>
        <v>0</v>
      </c>
      <c r="D85" s="443">
        <f>D86+D90+D92+D94+D96+D99</f>
        <v>0</v>
      </c>
      <c r="E85" s="443">
        <f>E86+E90+E92+E94+E96+E99</f>
        <v>0</v>
      </c>
      <c r="F85" s="432" t="e">
        <f t="shared" si="20"/>
        <v>#DIV/0!</v>
      </c>
      <c r="G85" s="410">
        <f t="shared" si="29"/>
        <v>894.7</v>
      </c>
      <c r="H85" s="410">
        <f aca="true" t="shared" si="46" ref="H85:H123">G85</f>
        <v>894.7</v>
      </c>
      <c r="I85" s="410">
        <f t="shared" si="33"/>
        <v>894.7</v>
      </c>
      <c r="J85" s="444">
        <f aca="true" t="shared" si="47" ref="J85:J123">I85/H85*100</f>
        <v>100</v>
      </c>
      <c r="K85" s="446">
        <f>K86+K90+K92+K94+K96+K99</f>
        <v>0</v>
      </c>
      <c r="L85" s="446">
        <f>L86+L90+L92+L94+L96+L99</f>
        <v>0</v>
      </c>
      <c r="M85" s="401" t="e">
        <f t="shared" si="34"/>
        <v>#DIV/0!</v>
      </c>
      <c r="N85" s="446">
        <f>N86+N90+N92+N94+N96+N99</f>
        <v>0</v>
      </c>
      <c r="O85" s="446">
        <f>O86+O90+O92+O94+O96+O99</f>
        <v>0</v>
      </c>
      <c r="P85" s="401" t="e">
        <f t="shared" si="35"/>
        <v>#DIV/0!</v>
      </c>
      <c r="Q85" s="446">
        <f>Q86+Q90+Q92+Q94+Q96+Q99</f>
        <v>894.7</v>
      </c>
      <c r="R85" s="446">
        <f>R86+R90+R92+R94+R96+R99</f>
        <v>894.7</v>
      </c>
      <c r="S85" s="401">
        <f>R85/Q85*100</f>
        <v>100</v>
      </c>
      <c r="T85" s="446">
        <f>T86+T90+T92+T94+T96+T99</f>
        <v>0</v>
      </c>
      <c r="U85" s="446">
        <f>U86+U90+U92+U94+U96+U99</f>
        <v>0</v>
      </c>
      <c r="V85" s="401" t="e">
        <f t="shared" si="36"/>
        <v>#DIV/0!</v>
      </c>
      <c r="W85" s="446">
        <f>W86+W90+W92+W94+W96+W99</f>
        <v>0</v>
      </c>
      <c r="X85" s="446">
        <f>X86+X90+X92+X94+X96+X99</f>
        <v>0</v>
      </c>
      <c r="Y85" s="401" t="e">
        <f t="shared" si="37"/>
        <v>#DIV/0!</v>
      </c>
      <c r="Z85" s="446">
        <f>Z86+Z90+Z92+Z94+Z96+Z99</f>
        <v>0</v>
      </c>
      <c r="AA85" s="446">
        <f>AA86+AA90+AA92+AA94+AA96+AA99</f>
        <v>0</v>
      </c>
      <c r="AB85" s="401" t="e">
        <f t="shared" si="38"/>
        <v>#DIV/0!</v>
      </c>
      <c r="AC85" s="446">
        <f>AC86+AC90+AC92+AC94+AC96+AC99</f>
        <v>0</v>
      </c>
      <c r="AD85" s="446">
        <f>AD86+AD90+AD92+AD94+AD96+AD99</f>
        <v>0</v>
      </c>
      <c r="AE85" s="401" t="e">
        <f t="shared" si="39"/>
        <v>#DIV/0!</v>
      </c>
      <c r="AF85" s="446">
        <f>AF86+AF90+AF92+AF94+AF96+AF99</f>
        <v>0</v>
      </c>
      <c r="AG85" s="446">
        <f>AG86+AG90+AG92+AG94+AG96+AG99</f>
        <v>0</v>
      </c>
      <c r="AH85" s="401" t="e">
        <f t="shared" si="40"/>
        <v>#DIV/0!</v>
      </c>
      <c r="AI85" s="446">
        <f>AI86+AI90+AI92+AI94+AI96+AI99</f>
        <v>0</v>
      </c>
      <c r="AJ85" s="446">
        <f>AJ86+AJ90+AJ92+AJ94+AJ96+AJ99</f>
        <v>0</v>
      </c>
      <c r="AK85" s="401" t="e">
        <f t="shared" si="41"/>
        <v>#DIV/0!</v>
      </c>
      <c r="AL85" s="447">
        <f>AL86+AL90+AL92+AL94+AL96+AL99</f>
        <v>0</v>
      </c>
      <c r="AM85" s="447">
        <f>AM86+AM90+AM92+AM94+AM96+AM99</f>
        <v>0</v>
      </c>
      <c r="AN85" s="401" t="e">
        <f t="shared" si="42"/>
        <v>#DIV/0!</v>
      </c>
      <c r="AO85" s="446">
        <f>AO86+AO90+AO92+AO94+AO96+AO99</f>
        <v>0</v>
      </c>
      <c r="AP85" s="446">
        <f>AP86+AP90+AP92+AP94+AP96+AP99</f>
        <v>0</v>
      </c>
      <c r="AQ85" s="401" t="e">
        <f t="shared" si="43"/>
        <v>#DIV/0!</v>
      </c>
      <c r="AR85" s="446">
        <f>AR86+AR90+AR92+AR94+AR96+AR99</f>
        <v>0</v>
      </c>
      <c r="AS85" s="446">
        <f>AS86+AS90+AS92+AS94+AS96+AS99</f>
        <v>0</v>
      </c>
      <c r="AT85" s="401" t="e">
        <f t="shared" si="44"/>
        <v>#DIV/0!</v>
      </c>
      <c r="AU85" s="403">
        <f t="shared" si="30"/>
        <v>894.7</v>
      </c>
      <c r="AV85" s="403">
        <f t="shared" si="31"/>
        <v>894.7</v>
      </c>
      <c r="AW85" s="403">
        <f t="shared" si="32"/>
        <v>894.7</v>
      </c>
      <c r="AX85" s="404">
        <f t="shared" si="45"/>
        <v>100</v>
      </c>
      <c r="BD85" s="405">
        <f aca="true" t="shared" si="48" ref="BD85:BD146">BE85</f>
        <v>894.7</v>
      </c>
      <c r="BE85" s="405">
        <f aca="true" t="shared" si="49" ref="BE85:BF105">AR85+AO85+AL85+AI85+AF85+AC85+Z85+W85+T85+Q85+N85+K85</f>
        <v>894.7</v>
      </c>
      <c r="BF85" s="405">
        <f t="shared" si="49"/>
        <v>894.7</v>
      </c>
      <c r="BG85" s="406">
        <f aca="true" t="shared" si="50" ref="BG85:BG146">BF85/BE85*100</f>
        <v>100</v>
      </c>
    </row>
    <row r="86" spans="1:59" ht="63.75" customHeight="1">
      <c r="A86" s="475" t="s">
        <v>538</v>
      </c>
      <c r="B86" s="476" t="s">
        <v>409</v>
      </c>
      <c r="C86" s="451">
        <f>C87+C88+C89</f>
        <v>0</v>
      </c>
      <c r="D86" s="451">
        <f>D87+D88+D89</f>
        <v>0</v>
      </c>
      <c r="E86" s="451">
        <f>E87+E88+E89</f>
        <v>0</v>
      </c>
      <c r="F86" s="432" t="e">
        <f aca="true" t="shared" si="51" ref="F86:F118">E86/D86*100</f>
        <v>#DIV/0!</v>
      </c>
      <c r="G86" s="410">
        <f t="shared" si="29"/>
        <v>7.6</v>
      </c>
      <c r="H86" s="410">
        <f t="shared" si="46"/>
        <v>7.6</v>
      </c>
      <c r="I86" s="410">
        <f t="shared" si="33"/>
        <v>7.6</v>
      </c>
      <c r="J86" s="444">
        <f t="shared" si="47"/>
        <v>100</v>
      </c>
      <c r="K86" s="452">
        <f>K87+K88+K89</f>
        <v>0</v>
      </c>
      <c r="L86" s="452">
        <f>L87+L88+L89</f>
        <v>0</v>
      </c>
      <c r="M86" s="401" t="e">
        <f t="shared" si="34"/>
        <v>#DIV/0!</v>
      </c>
      <c r="N86" s="452">
        <f>N87+N88+N89</f>
        <v>0</v>
      </c>
      <c r="O86" s="452">
        <f>O87+O88+O89</f>
        <v>0</v>
      </c>
      <c r="P86" s="401" t="e">
        <f t="shared" si="35"/>
        <v>#DIV/0!</v>
      </c>
      <c r="Q86" s="452">
        <f>Q87+Q88+Q89</f>
        <v>7.6</v>
      </c>
      <c r="R86" s="452">
        <f>R87+R88+R89</f>
        <v>7.6</v>
      </c>
      <c r="S86" s="401">
        <f>R86/Q86*100</f>
        <v>100</v>
      </c>
      <c r="T86" s="452">
        <f>T87+T88+T89</f>
        <v>0</v>
      </c>
      <c r="U86" s="452">
        <f>U87+U88+U89</f>
        <v>0</v>
      </c>
      <c r="V86" s="401" t="e">
        <f t="shared" si="36"/>
        <v>#DIV/0!</v>
      </c>
      <c r="W86" s="452">
        <f>W87+W88+W89</f>
        <v>0</v>
      </c>
      <c r="X86" s="452">
        <f>X87+X88+X89</f>
        <v>0</v>
      </c>
      <c r="Y86" s="401" t="e">
        <f t="shared" si="37"/>
        <v>#DIV/0!</v>
      </c>
      <c r="Z86" s="452">
        <f>Z87+Z88+Z89</f>
        <v>0</v>
      </c>
      <c r="AA86" s="452">
        <f>AA87+AA88+AA89</f>
        <v>0</v>
      </c>
      <c r="AB86" s="401" t="e">
        <f t="shared" si="38"/>
        <v>#DIV/0!</v>
      </c>
      <c r="AC86" s="452">
        <f>AC87+AC88+AC89</f>
        <v>0</v>
      </c>
      <c r="AD86" s="452">
        <f>AD87+AD88+AD89</f>
        <v>0</v>
      </c>
      <c r="AE86" s="401" t="e">
        <f t="shared" si="39"/>
        <v>#DIV/0!</v>
      </c>
      <c r="AF86" s="452">
        <f>AF87+AF88+AF89</f>
        <v>0</v>
      </c>
      <c r="AG86" s="452">
        <f>AG87+AG88+AG89</f>
        <v>0</v>
      </c>
      <c r="AH86" s="401" t="e">
        <f t="shared" si="40"/>
        <v>#DIV/0!</v>
      </c>
      <c r="AI86" s="452">
        <f>AI87+AI88+AI89</f>
        <v>0</v>
      </c>
      <c r="AJ86" s="452">
        <f>AJ87+AJ88+AJ89</f>
        <v>0</v>
      </c>
      <c r="AK86" s="401" t="e">
        <f t="shared" si="41"/>
        <v>#DIV/0!</v>
      </c>
      <c r="AL86" s="477">
        <f>AL87+AL88+AL89</f>
        <v>0</v>
      </c>
      <c r="AM86" s="477">
        <f>AM87+AM88+AM89</f>
        <v>0</v>
      </c>
      <c r="AN86" s="401" t="e">
        <f t="shared" si="42"/>
        <v>#DIV/0!</v>
      </c>
      <c r="AO86" s="452">
        <f>AO87+AO88+AO89</f>
        <v>0</v>
      </c>
      <c r="AP86" s="452">
        <f>AP87+AP88+AP89</f>
        <v>0</v>
      </c>
      <c r="AQ86" s="401" t="e">
        <f t="shared" si="43"/>
        <v>#DIV/0!</v>
      </c>
      <c r="AR86" s="452">
        <f>AR87+AR88+AR89</f>
        <v>0</v>
      </c>
      <c r="AS86" s="452">
        <f>AS87+AS88+AS89</f>
        <v>0</v>
      </c>
      <c r="AT86" s="401" t="e">
        <f t="shared" si="44"/>
        <v>#DIV/0!</v>
      </c>
      <c r="AU86" s="403">
        <f t="shared" si="30"/>
        <v>7.6</v>
      </c>
      <c r="AV86" s="403">
        <f t="shared" si="31"/>
        <v>7.6</v>
      </c>
      <c r="AW86" s="403">
        <f t="shared" si="32"/>
        <v>7.6</v>
      </c>
      <c r="AX86" s="404">
        <f t="shared" si="45"/>
        <v>100</v>
      </c>
      <c r="BD86" s="405">
        <f t="shared" si="48"/>
        <v>7.6</v>
      </c>
      <c r="BE86" s="405">
        <f t="shared" si="49"/>
        <v>7.6</v>
      </c>
      <c r="BF86" s="405">
        <f t="shared" si="49"/>
        <v>7.6</v>
      </c>
      <c r="BG86" s="406">
        <f t="shared" si="50"/>
        <v>100</v>
      </c>
    </row>
    <row r="87" spans="1:59" ht="81.75" customHeight="1">
      <c r="A87" s="485" t="s">
        <v>539</v>
      </c>
      <c r="B87" s="476" t="s">
        <v>585</v>
      </c>
      <c r="C87" s="455"/>
      <c r="D87" s="455"/>
      <c r="E87" s="455"/>
      <c r="F87" s="432" t="e">
        <f t="shared" si="51"/>
        <v>#DIV/0!</v>
      </c>
      <c r="G87" s="410">
        <f t="shared" si="29"/>
        <v>0</v>
      </c>
      <c r="H87" s="410">
        <f t="shared" si="46"/>
        <v>0</v>
      </c>
      <c r="I87" s="410">
        <f t="shared" si="33"/>
        <v>0</v>
      </c>
      <c r="J87" s="444" t="e">
        <f t="shared" si="47"/>
        <v>#DIV/0!</v>
      </c>
      <c r="K87" s="452"/>
      <c r="L87" s="453"/>
      <c r="M87" s="401" t="e">
        <f t="shared" si="34"/>
        <v>#DIV/0!</v>
      </c>
      <c r="N87" s="453"/>
      <c r="O87" s="453"/>
      <c r="P87" s="401" t="e">
        <f t="shared" si="35"/>
        <v>#DIV/0!</v>
      </c>
      <c r="Q87" s="453"/>
      <c r="R87" s="453"/>
      <c r="S87" s="401"/>
      <c r="T87" s="453"/>
      <c r="U87" s="453"/>
      <c r="V87" s="401" t="e">
        <f t="shared" si="36"/>
        <v>#DIV/0!</v>
      </c>
      <c r="W87" s="453"/>
      <c r="X87" s="453"/>
      <c r="Y87" s="401" t="e">
        <f t="shared" si="37"/>
        <v>#DIV/0!</v>
      </c>
      <c r="Z87" s="453"/>
      <c r="AA87" s="453"/>
      <c r="AB87" s="401" t="e">
        <f t="shared" si="38"/>
        <v>#DIV/0!</v>
      </c>
      <c r="AC87" s="453"/>
      <c r="AD87" s="453"/>
      <c r="AE87" s="401" t="e">
        <f t="shared" si="39"/>
        <v>#DIV/0!</v>
      </c>
      <c r="AF87" s="453"/>
      <c r="AG87" s="453"/>
      <c r="AH87" s="401" t="e">
        <f t="shared" si="40"/>
        <v>#DIV/0!</v>
      </c>
      <c r="AI87" s="453"/>
      <c r="AJ87" s="453"/>
      <c r="AK87" s="401" t="e">
        <f t="shared" si="41"/>
        <v>#DIV/0!</v>
      </c>
      <c r="AL87" s="454"/>
      <c r="AM87" s="454"/>
      <c r="AN87" s="401" t="e">
        <f t="shared" si="42"/>
        <v>#DIV/0!</v>
      </c>
      <c r="AO87" s="453"/>
      <c r="AP87" s="453"/>
      <c r="AQ87" s="401" t="e">
        <f t="shared" si="43"/>
        <v>#DIV/0!</v>
      </c>
      <c r="AR87" s="453"/>
      <c r="AS87" s="453"/>
      <c r="AT87" s="401" t="e">
        <f t="shared" si="44"/>
        <v>#DIV/0!</v>
      </c>
      <c r="AU87" s="403">
        <f t="shared" si="30"/>
        <v>0</v>
      </c>
      <c r="AV87" s="403">
        <f t="shared" si="31"/>
        <v>0</v>
      </c>
      <c r="AW87" s="403">
        <f t="shared" si="32"/>
        <v>0</v>
      </c>
      <c r="AX87" s="404" t="e">
        <f t="shared" si="45"/>
        <v>#DIV/0!</v>
      </c>
      <c r="BD87" s="405">
        <f t="shared" si="48"/>
        <v>0</v>
      </c>
      <c r="BE87" s="405">
        <f t="shared" si="49"/>
        <v>0</v>
      </c>
      <c r="BF87" s="405">
        <f t="shared" si="49"/>
        <v>0</v>
      </c>
      <c r="BG87" s="406" t="e">
        <f t="shared" si="50"/>
        <v>#DIV/0!</v>
      </c>
    </row>
    <row r="88" spans="1:59" s="299" customFormat="1" ht="86.25" customHeight="1">
      <c r="A88" s="475" t="s">
        <v>540</v>
      </c>
      <c r="B88" s="450" t="s">
        <v>410</v>
      </c>
      <c r="C88" s="451"/>
      <c r="D88" s="451"/>
      <c r="E88" s="451"/>
      <c r="F88" s="432" t="e">
        <f t="shared" si="51"/>
        <v>#DIV/0!</v>
      </c>
      <c r="G88" s="410">
        <f t="shared" si="29"/>
        <v>0</v>
      </c>
      <c r="H88" s="410">
        <f t="shared" si="46"/>
        <v>0</v>
      </c>
      <c r="I88" s="410">
        <f t="shared" si="33"/>
        <v>0</v>
      </c>
      <c r="J88" s="444" t="e">
        <f t="shared" si="47"/>
        <v>#DIV/0!</v>
      </c>
      <c r="K88" s="456"/>
      <c r="L88" s="473"/>
      <c r="M88" s="465" t="e">
        <f t="shared" si="34"/>
        <v>#DIV/0!</v>
      </c>
      <c r="N88" s="456"/>
      <c r="O88" s="473"/>
      <c r="P88" s="465" t="e">
        <f t="shared" si="35"/>
        <v>#DIV/0!</v>
      </c>
      <c r="Q88" s="456"/>
      <c r="R88" s="473"/>
      <c r="S88" s="465"/>
      <c r="T88" s="467"/>
      <c r="U88" s="467"/>
      <c r="V88" s="465" t="e">
        <f t="shared" si="36"/>
        <v>#DIV/0!</v>
      </c>
      <c r="W88" s="467"/>
      <c r="X88" s="467"/>
      <c r="Y88" s="465" t="e">
        <f t="shared" si="37"/>
        <v>#DIV/0!</v>
      </c>
      <c r="Z88" s="467"/>
      <c r="AA88" s="467"/>
      <c r="AB88" s="465" t="e">
        <f t="shared" si="38"/>
        <v>#DIV/0!</v>
      </c>
      <c r="AC88" s="467"/>
      <c r="AD88" s="467"/>
      <c r="AE88" s="465" t="e">
        <f t="shared" si="39"/>
        <v>#DIV/0!</v>
      </c>
      <c r="AF88" s="467"/>
      <c r="AG88" s="467"/>
      <c r="AH88" s="465" t="e">
        <f t="shared" si="40"/>
        <v>#DIV/0!</v>
      </c>
      <c r="AI88" s="467"/>
      <c r="AJ88" s="467"/>
      <c r="AK88" s="465" t="e">
        <f t="shared" si="41"/>
        <v>#DIV/0!</v>
      </c>
      <c r="AL88" s="467"/>
      <c r="AM88" s="467"/>
      <c r="AN88" s="465" t="e">
        <f t="shared" si="42"/>
        <v>#DIV/0!</v>
      </c>
      <c r="AO88" s="467"/>
      <c r="AP88" s="467"/>
      <c r="AQ88" s="465" t="e">
        <f t="shared" si="43"/>
        <v>#DIV/0!</v>
      </c>
      <c r="AR88" s="467"/>
      <c r="AS88" s="467"/>
      <c r="AT88" s="401" t="e">
        <f t="shared" si="44"/>
        <v>#DIV/0!</v>
      </c>
      <c r="AU88" s="403">
        <f t="shared" si="30"/>
        <v>0</v>
      </c>
      <c r="AV88" s="403">
        <f t="shared" si="31"/>
        <v>0</v>
      </c>
      <c r="AW88" s="403">
        <f t="shared" si="32"/>
        <v>0</v>
      </c>
      <c r="AX88" s="404" t="e">
        <f t="shared" si="45"/>
        <v>#DIV/0!</v>
      </c>
      <c r="BD88" s="405">
        <f t="shared" si="48"/>
        <v>0</v>
      </c>
      <c r="BE88" s="405">
        <f t="shared" si="49"/>
        <v>0</v>
      </c>
      <c r="BF88" s="405">
        <f t="shared" si="49"/>
        <v>0</v>
      </c>
      <c r="BG88" s="406" t="e">
        <f t="shared" si="50"/>
        <v>#DIV/0!</v>
      </c>
    </row>
    <row r="89" spans="1:59" ht="85.5" customHeight="1">
      <c r="A89" s="475" t="s">
        <v>541</v>
      </c>
      <c r="B89" s="450" t="s">
        <v>269</v>
      </c>
      <c r="C89" s="451"/>
      <c r="D89" s="451"/>
      <c r="E89" s="451"/>
      <c r="F89" s="432" t="e">
        <f t="shared" si="51"/>
        <v>#DIV/0!</v>
      </c>
      <c r="G89" s="410">
        <f t="shared" si="29"/>
        <v>7.6</v>
      </c>
      <c r="H89" s="410">
        <f t="shared" si="46"/>
        <v>7.6</v>
      </c>
      <c r="I89" s="410">
        <f t="shared" si="33"/>
        <v>7.6</v>
      </c>
      <c r="J89" s="444">
        <f t="shared" si="47"/>
        <v>100</v>
      </c>
      <c r="K89" s="467"/>
      <c r="L89" s="467"/>
      <c r="M89" s="401" t="e">
        <f t="shared" si="34"/>
        <v>#DIV/0!</v>
      </c>
      <c r="N89" s="467"/>
      <c r="O89" s="467"/>
      <c r="P89" s="401" t="e">
        <f t="shared" si="35"/>
        <v>#DIV/0!</v>
      </c>
      <c r="Q89" s="467">
        <v>7.6</v>
      </c>
      <c r="R89" s="467">
        <v>7.6</v>
      </c>
      <c r="S89" s="401">
        <f>R89/Q89*100</f>
        <v>100</v>
      </c>
      <c r="T89" s="453"/>
      <c r="U89" s="453"/>
      <c r="V89" s="401" t="e">
        <f t="shared" si="36"/>
        <v>#DIV/0!</v>
      </c>
      <c r="W89" s="453"/>
      <c r="X89" s="453"/>
      <c r="Y89" s="401" t="e">
        <f t="shared" si="37"/>
        <v>#DIV/0!</v>
      </c>
      <c r="Z89" s="453"/>
      <c r="AA89" s="453"/>
      <c r="AB89" s="401" t="e">
        <f t="shared" si="38"/>
        <v>#DIV/0!</v>
      </c>
      <c r="AC89" s="453"/>
      <c r="AD89" s="453"/>
      <c r="AE89" s="401" t="e">
        <f t="shared" si="39"/>
        <v>#DIV/0!</v>
      </c>
      <c r="AF89" s="453"/>
      <c r="AG89" s="453"/>
      <c r="AH89" s="401" t="e">
        <f t="shared" si="40"/>
        <v>#DIV/0!</v>
      </c>
      <c r="AI89" s="453"/>
      <c r="AJ89" s="453"/>
      <c r="AK89" s="401" t="e">
        <f t="shared" si="41"/>
        <v>#DIV/0!</v>
      </c>
      <c r="AL89" s="454"/>
      <c r="AM89" s="454"/>
      <c r="AN89" s="401" t="e">
        <f t="shared" si="42"/>
        <v>#DIV/0!</v>
      </c>
      <c r="AO89" s="453"/>
      <c r="AP89" s="453"/>
      <c r="AQ89" s="401" t="e">
        <f t="shared" si="43"/>
        <v>#DIV/0!</v>
      </c>
      <c r="AR89" s="453"/>
      <c r="AS89" s="453"/>
      <c r="AT89" s="401" t="e">
        <f t="shared" si="44"/>
        <v>#DIV/0!</v>
      </c>
      <c r="AU89" s="403">
        <f t="shared" si="30"/>
        <v>7.6</v>
      </c>
      <c r="AV89" s="403">
        <f t="shared" si="31"/>
        <v>7.6</v>
      </c>
      <c r="AW89" s="403">
        <f t="shared" si="32"/>
        <v>7.6</v>
      </c>
      <c r="AX89" s="404">
        <f t="shared" si="45"/>
        <v>100</v>
      </c>
      <c r="BD89" s="405">
        <f t="shared" si="48"/>
        <v>7.6</v>
      </c>
      <c r="BE89" s="405">
        <f t="shared" si="49"/>
        <v>7.6</v>
      </c>
      <c r="BF89" s="405">
        <f t="shared" si="49"/>
        <v>7.6</v>
      </c>
      <c r="BG89" s="406">
        <f t="shared" si="50"/>
        <v>100</v>
      </c>
    </row>
    <row r="90" spans="1:59" ht="84" customHeight="1">
      <c r="A90" s="475" t="s">
        <v>542</v>
      </c>
      <c r="B90" s="476" t="s">
        <v>309</v>
      </c>
      <c r="C90" s="451">
        <f>C91</f>
        <v>0</v>
      </c>
      <c r="D90" s="451">
        <f>D91</f>
        <v>0</v>
      </c>
      <c r="E90" s="451">
        <f>E91</f>
        <v>0</v>
      </c>
      <c r="F90" s="432" t="e">
        <f t="shared" si="51"/>
        <v>#DIV/0!</v>
      </c>
      <c r="G90" s="410">
        <f t="shared" si="29"/>
        <v>0</v>
      </c>
      <c r="H90" s="410">
        <f t="shared" si="46"/>
        <v>0</v>
      </c>
      <c r="I90" s="410">
        <f t="shared" si="33"/>
        <v>0</v>
      </c>
      <c r="J90" s="444" t="e">
        <f t="shared" si="47"/>
        <v>#DIV/0!</v>
      </c>
      <c r="K90" s="452">
        <f>K91</f>
        <v>0</v>
      </c>
      <c r="L90" s="453">
        <f>L91</f>
        <v>0</v>
      </c>
      <c r="M90" s="401" t="e">
        <f t="shared" si="34"/>
        <v>#DIV/0!</v>
      </c>
      <c r="N90" s="453">
        <f>N91</f>
        <v>0</v>
      </c>
      <c r="O90" s="453">
        <f>O91</f>
        <v>0</v>
      </c>
      <c r="P90" s="401" t="e">
        <f t="shared" si="35"/>
        <v>#DIV/0!</v>
      </c>
      <c r="Q90" s="453">
        <f>Q91</f>
        <v>0</v>
      </c>
      <c r="R90" s="453">
        <f>R91</f>
        <v>0</v>
      </c>
      <c r="S90" s="401"/>
      <c r="T90" s="453">
        <f>T91</f>
        <v>0</v>
      </c>
      <c r="U90" s="453">
        <f>U91</f>
        <v>0</v>
      </c>
      <c r="V90" s="401" t="e">
        <f t="shared" si="36"/>
        <v>#DIV/0!</v>
      </c>
      <c r="W90" s="453">
        <f>W91</f>
        <v>0</v>
      </c>
      <c r="X90" s="453">
        <f>X91</f>
        <v>0</v>
      </c>
      <c r="Y90" s="401" t="e">
        <f t="shared" si="37"/>
        <v>#DIV/0!</v>
      </c>
      <c r="Z90" s="453">
        <f>Z91</f>
        <v>0</v>
      </c>
      <c r="AA90" s="453">
        <f>AA91</f>
        <v>0</v>
      </c>
      <c r="AB90" s="401" t="e">
        <f t="shared" si="38"/>
        <v>#DIV/0!</v>
      </c>
      <c r="AC90" s="453">
        <f>AC91</f>
        <v>0</v>
      </c>
      <c r="AD90" s="453">
        <f>AD91</f>
        <v>0</v>
      </c>
      <c r="AE90" s="401" t="e">
        <f t="shared" si="39"/>
        <v>#DIV/0!</v>
      </c>
      <c r="AF90" s="453">
        <f>AF91</f>
        <v>0</v>
      </c>
      <c r="AG90" s="453">
        <f>AG91</f>
        <v>0</v>
      </c>
      <c r="AH90" s="401" t="e">
        <f t="shared" si="40"/>
        <v>#DIV/0!</v>
      </c>
      <c r="AI90" s="453">
        <f>AI91</f>
        <v>0</v>
      </c>
      <c r="AJ90" s="453">
        <f>AJ91</f>
        <v>0</v>
      </c>
      <c r="AK90" s="401" t="e">
        <f t="shared" si="41"/>
        <v>#DIV/0!</v>
      </c>
      <c r="AL90" s="454">
        <f>AL91</f>
        <v>0</v>
      </c>
      <c r="AM90" s="454">
        <f>AM91</f>
        <v>0</v>
      </c>
      <c r="AN90" s="401" t="e">
        <f t="shared" si="42"/>
        <v>#DIV/0!</v>
      </c>
      <c r="AO90" s="453">
        <f>AO91</f>
        <v>0</v>
      </c>
      <c r="AP90" s="453">
        <f>AP91</f>
        <v>0</v>
      </c>
      <c r="AQ90" s="401" t="e">
        <f t="shared" si="43"/>
        <v>#DIV/0!</v>
      </c>
      <c r="AR90" s="453">
        <f>AR91</f>
        <v>0</v>
      </c>
      <c r="AS90" s="453">
        <f>AS91</f>
        <v>0</v>
      </c>
      <c r="AT90" s="401" t="e">
        <f t="shared" si="44"/>
        <v>#DIV/0!</v>
      </c>
      <c r="AU90" s="403">
        <f t="shared" si="30"/>
        <v>0</v>
      </c>
      <c r="AV90" s="403">
        <f t="shared" si="31"/>
        <v>0</v>
      </c>
      <c r="AW90" s="403">
        <f t="shared" si="32"/>
        <v>0</v>
      </c>
      <c r="AX90" s="404" t="e">
        <f t="shared" si="45"/>
        <v>#DIV/0!</v>
      </c>
      <c r="BD90" s="405">
        <f t="shared" si="48"/>
        <v>0</v>
      </c>
      <c r="BE90" s="405">
        <f t="shared" si="49"/>
        <v>0</v>
      </c>
      <c r="BF90" s="405">
        <f t="shared" si="49"/>
        <v>0</v>
      </c>
      <c r="BG90" s="406" t="e">
        <f t="shared" si="50"/>
        <v>#DIV/0!</v>
      </c>
    </row>
    <row r="91" spans="1:59" ht="96" customHeight="1">
      <c r="A91" s="475" t="s">
        <v>543</v>
      </c>
      <c r="B91" s="471" t="s">
        <v>586</v>
      </c>
      <c r="C91" s="486"/>
      <c r="D91" s="451"/>
      <c r="E91" s="451"/>
      <c r="F91" s="432" t="e">
        <f t="shared" si="51"/>
        <v>#DIV/0!</v>
      </c>
      <c r="G91" s="410"/>
      <c r="H91" s="410">
        <f t="shared" si="46"/>
        <v>0</v>
      </c>
      <c r="I91" s="410"/>
      <c r="J91" s="444" t="e">
        <f t="shared" si="47"/>
        <v>#DIV/0!</v>
      </c>
      <c r="K91" s="452"/>
      <c r="L91" s="453"/>
      <c r="M91" s="401" t="e">
        <f t="shared" si="34"/>
        <v>#DIV/0!</v>
      </c>
      <c r="N91" s="453"/>
      <c r="O91" s="453"/>
      <c r="P91" s="401" t="e">
        <f t="shared" si="35"/>
        <v>#DIV/0!</v>
      </c>
      <c r="Q91" s="453"/>
      <c r="R91" s="453"/>
      <c r="S91" s="401"/>
      <c r="T91" s="453"/>
      <c r="U91" s="453"/>
      <c r="V91" s="401" t="e">
        <f t="shared" si="36"/>
        <v>#DIV/0!</v>
      </c>
      <c r="W91" s="453"/>
      <c r="X91" s="453"/>
      <c r="Y91" s="401" t="e">
        <f t="shared" si="37"/>
        <v>#DIV/0!</v>
      </c>
      <c r="Z91" s="453"/>
      <c r="AA91" s="453"/>
      <c r="AB91" s="401" t="e">
        <f t="shared" si="38"/>
        <v>#DIV/0!</v>
      </c>
      <c r="AC91" s="453"/>
      <c r="AD91" s="453"/>
      <c r="AE91" s="401" t="e">
        <f t="shared" si="39"/>
        <v>#DIV/0!</v>
      </c>
      <c r="AF91" s="453"/>
      <c r="AG91" s="453"/>
      <c r="AH91" s="401" t="e">
        <f t="shared" si="40"/>
        <v>#DIV/0!</v>
      </c>
      <c r="AI91" s="453"/>
      <c r="AJ91" s="453"/>
      <c r="AK91" s="401" t="e">
        <f t="shared" si="41"/>
        <v>#DIV/0!</v>
      </c>
      <c r="AL91" s="454"/>
      <c r="AM91" s="454"/>
      <c r="AN91" s="401" t="e">
        <f t="shared" si="42"/>
        <v>#DIV/0!</v>
      </c>
      <c r="AO91" s="453"/>
      <c r="AP91" s="453"/>
      <c r="AQ91" s="401" t="e">
        <f t="shared" si="43"/>
        <v>#DIV/0!</v>
      </c>
      <c r="AR91" s="453"/>
      <c r="AS91" s="453"/>
      <c r="AT91" s="401" t="e">
        <f t="shared" si="44"/>
        <v>#DIV/0!</v>
      </c>
      <c r="AU91" s="403">
        <f t="shared" si="30"/>
        <v>0</v>
      </c>
      <c r="AV91" s="403">
        <f t="shared" si="31"/>
        <v>0</v>
      </c>
      <c r="AW91" s="403">
        <f t="shared" si="32"/>
        <v>0</v>
      </c>
      <c r="AX91" s="404" t="e">
        <f t="shared" si="45"/>
        <v>#DIV/0!</v>
      </c>
      <c r="BD91" s="405">
        <f t="shared" si="48"/>
        <v>0</v>
      </c>
      <c r="BE91" s="405">
        <f t="shared" si="49"/>
        <v>0</v>
      </c>
      <c r="BF91" s="405">
        <f t="shared" si="49"/>
        <v>0</v>
      </c>
      <c r="BG91" s="406" t="e">
        <f t="shared" si="50"/>
        <v>#DIV/0!</v>
      </c>
    </row>
    <row r="92" spans="1:59" ht="138" customHeight="1">
      <c r="A92" s="475" t="s">
        <v>544</v>
      </c>
      <c r="B92" s="450" t="s">
        <v>310</v>
      </c>
      <c r="C92" s="486">
        <f>C93</f>
        <v>0</v>
      </c>
      <c r="D92" s="451">
        <f>D93</f>
        <v>0</v>
      </c>
      <c r="E92" s="451">
        <f>E93</f>
        <v>0</v>
      </c>
      <c r="F92" s="432" t="e">
        <f t="shared" si="51"/>
        <v>#DIV/0!</v>
      </c>
      <c r="G92" s="410">
        <f t="shared" si="29"/>
        <v>0</v>
      </c>
      <c r="H92" s="410">
        <f t="shared" si="46"/>
        <v>0</v>
      </c>
      <c r="I92" s="410">
        <f t="shared" si="33"/>
        <v>0</v>
      </c>
      <c r="J92" s="444" t="e">
        <f t="shared" si="47"/>
        <v>#DIV/0!</v>
      </c>
      <c r="K92" s="452">
        <f>K93</f>
        <v>0</v>
      </c>
      <c r="L92" s="453">
        <f>L93</f>
        <v>0</v>
      </c>
      <c r="M92" s="401" t="e">
        <f t="shared" si="34"/>
        <v>#DIV/0!</v>
      </c>
      <c r="N92" s="453">
        <f>N93</f>
        <v>0</v>
      </c>
      <c r="O92" s="453">
        <f>O93</f>
        <v>0</v>
      </c>
      <c r="P92" s="401" t="e">
        <f t="shared" si="35"/>
        <v>#DIV/0!</v>
      </c>
      <c r="Q92" s="453">
        <f>Q93</f>
        <v>0</v>
      </c>
      <c r="R92" s="453">
        <f>R93</f>
        <v>0</v>
      </c>
      <c r="S92" s="401"/>
      <c r="T92" s="453">
        <f>T93</f>
        <v>0</v>
      </c>
      <c r="U92" s="453">
        <f>U93</f>
        <v>0</v>
      </c>
      <c r="V92" s="401" t="e">
        <f t="shared" si="36"/>
        <v>#DIV/0!</v>
      </c>
      <c r="W92" s="453">
        <f>W93</f>
        <v>0</v>
      </c>
      <c r="X92" s="453">
        <f>X93</f>
        <v>0</v>
      </c>
      <c r="Y92" s="401" t="e">
        <f t="shared" si="37"/>
        <v>#DIV/0!</v>
      </c>
      <c r="Z92" s="453">
        <f>Z93</f>
        <v>0</v>
      </c>
      <c r="AA92" s="453">
        <f>AA93</f>
        <v>0</v>
      </c>
      <c r="AB92" s="401" t="e">
        <f t="shared" si="38"/>
        <v>#DIV/0!</v>
      </c>
      <c r="AC92" s="453">
        <f>AC93</f>
        <v>0</v>
      </c>
      <c r="AD92" s="453">
        <f>AD93</f>
        <v>0</v>
      </c>
      <c r="AE92" s="401" t="e">
        <f t="shared" si="39"/>
        <v>#DIV/0!</v>
      </c>
      <c r="AF92" s="453">
        <f>AF93</f>
        <v>0</v>
      </c>
      <c r="AG92" s="453">
        <f>AG93</f>
        <v>0</v>
      </c>
      <c r="AH92" s="401" t="e">
        <f t="shared" si="40"/>
        <v>#DIV/0!</v>
      </c>
      <c r="AI92" s="453">
        <f>AI93</f>
        <v>0</v>
      </c>
      <c r="AJ92" s="453">
        <f>AJ93</f>
        <v>0</v>
      </c>
      <c r="AK92" s="401" t="e">
        <f t="shared" si="41"/>
        <v>#DIV/0!</v>
      </c>
      <c r="AL92" s="454">
        <f>AL93</f>
        <v>0</v>
      </c>
      <c r="AM92" s="454">
        <f>AM93</f>
        <v>0</v>
      </c>
      <c r="AN92" s="401" t="e">
        <f t="shared" si="42"/>
        <v>#DIV/0!</v>
      </c>
      <c r="AO92" s="453">
        <f>AO93</f>
        <v>0</v>
      </c>
      <c r="AP92" s="453">
        <f>AP93</f>
        <v>0</v>
      </c>
      <c r="AQ92" s="401" t="e">
        <f t="shared" si="43"/>
        <v>#DIV/0!</v>
      </c>
      <c r="AR92" s="453">
        <f>AR93</f>
        <v>0</v>
      </c>
      <c r="AS92" s="453">
        <f>AS93</f>
        <v>0</v>
      </c>
      <c r="AT92" s="401" t="e">
        <f t="shared" si="44"/>
        <v>#DIV/0!</v>
      </c>
      <c r="AU92" s="403">
        <f t="shared" si="30"/>
        <v>0</v>
      </c>
      <c r="AV92" s="403">
        <f t="shared" si="31"/>
        <v>0</v>
      </c>
      <c r="AW92" s="403">
        <f t="shared" si="32"/>
        <v>0</v>
      </c>
      <c r="AX92" s="404" t="e">
        <f t="shared" si="45"/>
        <v>#DIV/0!</v>
      </c>
      <c r="BD92" s="405">
        <f t="shared" si="48"/>
        <v>0</v>
      </c>
      <c r="BE92" s="405">
        <f t="shared" si="49"/>
        <v>0</v>
      </c>
      <c r="BF92" s="405">
        <f t="shared" si="49"/>
        <v>0</v>
      </c>
      <c r="BG92" s="406" t="e">
        <f t="shared" si="50"/>
        <v>#DIV/0!</v>
      </c>
    </row>
    <row r="93" spans="1:59" ht="159.75" customHeight="1">
      <c r="A93" s="475" t="s">
        <v>545</v>
      </c>
      <c r="B93" s="450" t="s">
        <v>311</v>
      </c>
      <c r="C93" s="486"/>
      <c r="D93" s="451"/>
      <c r="E93" s="451"/>
      <c r="F93" s="432" t="e">
        <f t="shared" si="51"/>
        <v>#DIV/0!</v>
      </c>
      <c r="G93" s="410">
        <f t="shared" si="29"/>
        <v>0</v>
      </c>
      <c r="H93" s="410">
        <f t="shared" si="46"/>
        <v>0</v>
      </c>
      <c r="I93" s="410">
        <f t="shared" si="33"/>
        <v>0</v>
      </c>
      <c r="J93" s="444" t="e">
        <f t="shared" si="47"/>
        <v>#DIV/0!</v>
      </c>
      <c r="K93" s="452"/>
      <c r="L93" s="453"/>
      <c r="M93" s="465" t="e">
        <f t="shared" si="34"/>
        <v>#DIV/0!</v>
      </c>
      <c r="N93" s="453"/>
      <c r="O93" s="453"/>
      <c r="P93" s="465" t="e">
        <f t="shared" si="35"/>
        <v>#DIV/0!</v>
      </c>
      <c r="Q93" s="453"/>
      <c r="R93" s="453"/>
      <c r="S93" s="465"/>
      <c r="T93" s="453"/>
      <c r="U93" s="453"/>
      <c r="V93" s="465" t="e">
        <f t="shared" si="36"/>
        <v>#DIV/0!</v>
      </c>
      <c r="W93" s="453"/>
      <c r="X93" s="453"/>
      <c r="Y93" s="465" t="e">
        <f t="shared" si="37"/>
        <v>#DIV/0!</v>
      </c>
      <c r="Z93" s="453"/>
      <c r="AA93" s="453"/>
      <c r="AB93" s="465" t="e">
        <f t="shared" si="38"/>
        <v>#DIV/0!</v>
      </c>
      <c r="AC93" s="453"/>
      <c r="AD93" s="453"/>
      <c r="AE93" s="465" t="e">
        <f t="shared" si="39"/>
        <v>#DIV/0!</v>
      </c>
      <c r="AF93" s="453"/>
      <c r="AG93" s="453"/>
      <c r="AH93" s="465" t="e">
        <f t="shared" si="40"/>
        <v>#DIV/0!</v>
      </c>
      <c r="AI93" s="453"/>
      <c r="AJ93" s="453"/>
      <c r="AK93" s="465" t="e">
        <f t="shared" si="41"/>
        <v>#DIV/0!</v>
      </c>
      <c r="AL93" s="454"/>
      <c r="AM93" s="454"/>
      <c r="AN93" s="465" t="e">
        <f t="shared" si="42"/>
        <v>#DIV/0!</v>
      </c>
      <c r="AO93" s="453"/>
      <c r="AP93" s="453"/>
      <c r="AQ93" s="465" t="e">
        <f t="shared" si="43"/>
        <v>#DIV/0!</v>
      </c>
      <c r="AR93" s="453"/>
      <c r="AS93" s="453"/>
      <c r="AT93" s="401" t="e">
        <f t="shared" si="44"/>
        <v>#DIV/0!</v>
      </c>
      <c r="AU93" s="403">
        <f t="shared" si="30"/>
        <v>0</v>
      </c>
      <c r="AV93" s="403">
        <f t="shared" si="31"/>
        <v>0</v>
      </c>
      <c r="AW93" s="403">
        <f t="shared" si="32"/>
        <v>0</v>
      </c>
      <c r="AX93" s="404" t="e">
        <f t="shared" si="45"/>
        <v>#DIV/0!</v>
      </c>
      <c r="BD93" s="405">
        <f t="shared" si="48"/>
        <v>0</v>
      </c>
      <c r="BE93" s="405">
        <f t="shared" si="49"/>
        <v>0</v>
      </c>
      <c r="BF93" s="405">
        <f t="shared" si="49"/>
        <v>0</v>
      </c>
      <c r="BG93" s="406" t="e">
        <f t="shared" si="50"/>
        <v>#DIV/0!</v>
      </c>
    </row>
    <row r="94" spans="1:59" ht="147.75" customHeight="1">
      <c r="A94" s="475" t="s">
        <v>587</v>
      </c>
      <c r="B94" s="450" t="s">
        <v>310</v>
      </c>
      <c r="C94" s="486">
        <f>C95</f>
        <v>0</v>
      </c>
      <c r="D94" s="451">
        <f>D95</f>
        <v>0</v>
      </c>
      <c r="E94" s="451">
        <f>E95</f>
        <v>0</v>
      </c>
      <c r="F94" s="432" t="e">
        <f t="shared" si="51"/>
        <v>#DIV/0!</v>
      </c>
      <c r="G94" s="410">
        <f>K94+N94+Q94+T94+W94+Z94+AC94+AF94+AI94+AL94+AO94+AR94</f>
        <v>0</v>
      </c>
      <c r="H94" s="410">
        <f>G94</f>
        <v>0</v>
      </c>
      <c r="I94" s="410">
        <f>L94+O94+R94+U94+X94+AA94+AD94+AG94+AJ94+AM94+AP94+AS94</f>
        <v>0</v>
      </c>
      <c r="J94" s="444" t="e">
        <f>I94/H94*100</f>
        <v>#DIV/0!</v>
      </c>
      <c r="K94" s="452">
        <f>K95</f>
        <v>0</v>
      </c>
      <c r="L94" s="453">
        <f>L95</f>
        <v>0</v>
      </c>
      <c r="M94" s="401" t="e">
        <f>L94/K94*100</f>
        <v>#DIV/0!</v>
      </c>
      <c r="N94" s="453">
        <f>N95</f>
        <v>0</v>
      </c>
      <c r="O94" s="453">
        <f>O95</f>
        <v>0</v>
      </c>
      <c r="P94" s="401" t="e">
        <f>O94/N94*100</f>
        <v>#DIV/0!</v>
      </c>
      <c r="Q94" s="453">
        <f>Q95</f>
        <v>0</v>
      </c>
      <c r="R94" s="453">
        <f>R95</f>
        <v>0</v>
      </c>
      <c r="S94" s="401"/>
      <c r="T94" s="453">
        <f>T95</f>
        <v>0</v>
      </c>
      <c r="U94" s="453">
        <f>U95</f>
        <v>0</v>
      </c>
      <c r="V94" s="401" t="e">
        <f>U94/T94*100</f>
        <v>#DIV/0!</v>
      </c>
      <c r="W94" s="453">
        <f>W95</f>
        <v>0</v>
      </c>
      <c r="X94" s="453">
        <f>X95</f>
        <v>0</v>
      </c>
      <c r="Y94" s="401" t="e">
        <f>X94/W94*100</f>
        <v>#DIV/0!</v>
      </c>
      <c r="Z94" s="453">
        <f>Z95</f>
        <v>0</v>
      </c>
      <c r="AA94" s="453">
        <f>AA95</f>
        <v>0</v>
      </c>
      <c r="AB94" s="401" t="e">
        <f>AA94/Z94*100</f>
        <v>#DIV/0!</v>
      </c>
      <c r="AC94" s="453">
        <f>AC95</f>
        <v>0</v>
      </c>
      <c r="AD94" s="453">
        <f>AD95</f>
        <v>0</v>
      </c>
      <c r="AE94" s="401" t="e">
        <f>AD94/AC94*100</f>
        <v>#DIV/0!</v>
      </c>
      <c r="AF94" s="453">
        <f>AF95</f>
        <v>0</v>
      </c>
      <c r="AG94" s="453">
        <f>AG95</f>
        <v>0</v>
      </c>
      <c r="AH94" s="401" t="e">
        <f>AG94/AF94*100</f>
        <v>#DIV/0!</v>
      </c>
      <c r="AI94" s="453">
        <f>AI95</f>
        <v>0</v>
      </c>
      <c r="AJ94" s="453">
        <f>AJ95</f>
        <v>0</v>
      </c>
      <c r="AK94" s="401" t="e">
        <f>AJ94/AI94*100</f>
        <v>#DIV/0!</v>
      </c>
      <c r="AL94" s="454">
        <f>AL95</f>
        <v>0</v>
      </c>
      <c r="AM94" s="454">
        <f>AM95</f>
        <v>0</v>
      </c>
      <c r="AN94" s="401" t="e">
        <f>AM94/AL94*100</f>
        <v>#DIV/0!</v>
      </c>
      <c r="AO94" s="453">
        <f>AO95</f>
        <v>0</v>
      </c>
      <c r="AP94" s="453">
        <f>AP95</f>
        <v>0</v>
      </c>
      <c r="AQ94" s="401" t="e">
        <f>AP94/AO94*100</f>
        <v>#DIV/0!</v>
      </c>
      <c r="AR94" s="453">
        <f>AR95</f>
        <v>0</v>
      </c>
      <c r="AS94" s="453">
        <f>AS95</f>
        <v>0</v>
      </c>
      <c r="AT94" s="401" t="e">
        <f>AS94/AR94*100</f>
        <v>#DIV/0!</v>
      </c>
      <c r="AU94" s="403">
        <f t="shared" si="30"/>
        <v>0</v>
      </c>
      <c r="AV94" s="403">
        <f t="shared" si="31"/>
        <v>0</v>
      </c>
      <c r="AW94" s="403">
        <f t="shared" si="32"/>
        <v>0</v>
      </c>
      <c r="AX94" s="404" t="e">
        <f>AW94/AV94*100</f>
        <v>#DIV/0!</v>
      </c>
      <c r="BD94" s="405">
        <f t="shared" si="48"/>
        <v>0</v>
      </c>
      <c r="BE94" s="405">
        <f>AR94+AO94+AL94+AI94+AF94+AC94+Z94+W94+T94+Q94+N94+K94</f>
        <v>0</v>
      </c>
      <c r="BF94" s="405">
        <f>AS94+AP94+AM94+AJ94+AG94+AD94+AA94+X94+U94+R94+O94+L94</f>
        <v>0</v>
      </c>
      <c r="BG94" s="406" t="e">
        <f t="shared" si="50"/>
        <v>#DIV/0!</v>
      </c>
    </row>
    <row r="95" spans="1:59" ht="162.75" customHeight="1">
      <c r="A95" s="475" t="s">
        <v>588</v>
      </c>
      <c r="B95" s="450" t="s">
        <v>311</v>
      </c>
      <c r="C95" s="486"/>
      <c r="D95" s="451"/>
      <c r="E95" s="451"/>
      <c r="F95" s="432" t="e">
        <f t="shared" si="51"/>
        <v>#DIV/0!</v>
      </c>
      <c r="G95" s="410">
        <f>K95+N95+Q95+T95+W95+Z95+AC95+AF95+AI95+AL95+AO95+AR95</f>
        <v>0</v>
      </c>
      <c r="H95" s="410">
        <f>G95</f>
        <v>0</v>
      </c>
      <c r="I95" s="410">
        <f>L95+O95+R95+U95+X95+AA95+AD95+AG95+AJ95+AM95+AP95+AS95</f>
        <v>0</v>
      </c>
      <c r="J95" s="444" t="e">
        <f>I95/H95*100</f>
        <v>#DIV/0!</v>
      </c>
      <c r="K95" s="452"/>
      <c r="L95" s="453"/>
      <c r="M95" s="465" t="e">
        <f>L95/K95*100</f>
        <v>#DIV/0!</v>
      </c>
      <c r="N95" s="453"/>
      <c r="O95" s="453"/>
      <c r="P95" s="465" t="e">
        <f>O95/N95*100</f>
        <v>#DIV/0!</v>
      </c>
      <c r="Q95" s="453"/>
      <c r="R95" s="453"/>
      <c r="S95" s="465"/>
      <c r="T95" s="453"/>
      <c r="U95" s="453"/>
      <c r="V95" s="465" t="e">
        <f>U95/T95*100</f>
        <v>#DIV/0!</v>
      </c>
      <c r="W95" s="453"/>
      <c r="X95" s="453"/>
      <c r="Y95" s="465" t="e">
        <f>X95/W95*100</f>
        <v>#DIV/0!</v>
      </c>
      <c r="Z95" s="453"/>
      <c r="AA95" s="453"/>
      <c r="AB95" s="465" t="e">
        <f>AA95/Z95*100</f>
        <v>#DIV/0!</v>
      </c>
      <c r="AC95" s="453"/>
      <c r="AD95" s="453"/>
      <c r="AE95" s="465" t="e">
        <f>AD95/AC95*100</f>
        <v>#DIV/0!</v>
      </c>
      <c r="AF95" s="453"/>
      <c r="AG95" s="453"/>
      <c r="AH95" s="465" t="e">
        <f>AG95/AF95*100</f>
        <v>#DIV/0!</v>
      </c>
      <c r="AI95" s="453"/>
      <c r="AJ95" s="453"/>
      <c r="AK95" s="465" t="e">
        <f>AJ95/AI95*100</f>
        <v>#DIV/0!</v>
      </c>
      <c r="AL95" s="454"/>
      <c r="AM95" s="454"/>
      <c r="AN95" s="465" t="e">
        <f>AM95/AL95*100</f>
        <v>#DIV/0!</v>
      </c>
      <c r="AO95" s="453"/>
      <c r="AP95" s="453"/>
      <c r="AQ95" s="465" t="e">
        <f>AP95/AO95*100</f>
        <v>#DIV/0!</v>
      </c>
      <c r="AR95" s="453"/>
      <c r="AS95" s="453"/>
      <c r="AT95" s="401" t="e">
        <f>AS95/AR95*100</f>
        <v>#DIV/0!</v>
      </c>
      <c r="AU95" s="403">
        <f t="shared" si="30"/>
        <v>0</v>
      </c>
      <c r="AV95" s="403">
        <f t="shared" si="31"/>
        <v>0</v>
      </c>
      <c r="AW95" s="403">
        <f t="shared" si="32"/>
        <v>0</v>
      </c>
      <c r="AX95" s="404" t="e">
        <f>AW95/AV95*100</f>
        <v>#DIV/0!</v>
      </c>
      <c r="BD95" s="405">
        <f t="shared" si="48"/>
        <v>0</v>
      </c>
      <c r="BE95" s="405">
        <f>AR95+AO95+AL95+AI95+AF95+AC95+Z95+W95+T95+Q95+N95+K95</f>
        <v>0</v>
      </c>
      <c r="BF95" s="405">
        <f>AS95+AP95+AM95+AJ95+AG95+AD95+AA95+X95+U95+R95+O95+L95</f>
        <v>0</v>
      </c>
      <c r="BG95" s="406" t="e">
        <f t="shared" si="50"/>
        <v>#DIV/0!</v>
      </c>
    </row>
    <row r="96" spans="1:59" ht="80.25" customHeight="1">
      <c r="A96" s="475" t="s">
        <v>546</v>
      </c>
      <c r="B96" s="476" t="s">
        <v>248</v>
      </c>
      <c r="C96" s="451">
        <f>C97+C98</f>
        <v>0</v>
      </c>
      <c r="D96" s="451">
        <f>D97+D98</f>
        <v>0</v>
      </c>
      <c r="E96" s="451">
        <f>E97+E98</f>
        <v>0</v>
      </c>
      <c r="F96" s="432" t="e">
        <f t="shared" si="51"/>
        <v>#DIV/0!</v>
      </c>
      <c r="G96" s="410">
        <f t="shared" si="29"/>
        <v>887.1</v>
      </c>
      <c r="H96" s="410">
        <f t="shared" si="46"/>
        <v>887.1</v>
      </c>
      <c r="I96" s="410">
        <f t="shared" si="33"/>
        <v>887.1</v>
      </c>
      <c r="J96" s="444">
        <f t="shared" si="47"/>
        <v>100</v>
      </c>
      <c r="K96" s="452">
        <f>K97+K98</f>
        <v>0</v>
      </c>
      <c r="L96" s="452">
        <f>L97+L98</f>
        <v>0</v>
      </c>
      <c r="M96" s="401" t="e">
        <f t="shared" si="34"/>
        <v>#DIV/0!</v>
      </c>
      <c r="N96" s="453">
        <f>N97+N98</f>
        <v>0</v>
      </c>
      <c r="O96" s="453">
        <f>O97+O98</f>
        <v>0</v>
      </c>
      <c r="P96" s="401" t="e">
        <f t="shared" si="35"/>
        <v>#DIV/0!</v>
      </c>
      <c r="Q96" s="453">
        <f>Q97+Q98</f>
        <v>887.1</v>
      </c>
      <c r="R96" s="453">
        <f>R97+R98</f>
        <v>887.1</v>
      </c>
      <c r="S96" s="401">
        <f>R96/Q96*100</f>
        <v>100</v>
      </c>
      <c r="T96" s="453">
        <f>T97+T98</f>
        <v>0</v>
      </c>
      <c r="U96" s="453">
        <f>U97+U98</f>
        <v>0</v>
      </c>
      <c r="V96" s="401" t="e">
        <f t="shared" si="36"/>
        <v>#DIV/0!</v>
      </c>
      <c r="W96" s="453">
        <f>W97+W98</f>
        <v>0</v>
      </c>
      <c r="X96" s="453">
        <f>X97+X98</f>
        <v>0</v>
      </c>
      <c r="Y96" s="401" t="e">
        <f t="shared" si="37"/>
        <v>#DIV/0!</v>
      </c>
      <c r="Z96" s="453">
        <f>Z97+Z98</f>
        <v>0</v>
      </c>
      <c r="AA96" s="453">
        <f>AA97+AA98</f>
        <v>0</v>
      </c>
      <c r="AB96" s="401" t="e">
        <f t="shared" si="38"/>
        <v>#DIV/0!</v>
      </c>
      <c r="AC96" s="453">
        <f>AC97+AC98</f>
        <v>0</v>
      </c>
      <c r="AD96" s="453">
        <f>AD97+AD98</f>
        <v>0</v>
      </c>
      <c r="AE96" s="401" t="e">
        <f t="shared" si="39"/>
        <v>#DIV/0!</v>
      </c>
      <c r="AF96" s="453">
        <f>AF97+AF98</f>
        <v>0</v>
      </c>
      <c r="AG96" s="453">
        <f>AG97+AG98</f>
        <v>0</v>
      </c>
      <c r="AH96" s="401" t="e">
        <f t="shared" si="40"/>
        <v>#DIV/0!</v>
      </c>
      <c r="AI96" s="453">
        <f>AI97+AI98</f>
        <v>0</v>
      </c>
      <c r="AJ96" s="453">
        <f>AJ97+AJ98</f>
        <v>0</v>
      </c>
      <c r="AK96" s="401" t="e">
        <f t="shared" si="41"/>
        <v>#DIV/0!</v>
      </c>
      <c r="AL96" s="454">
        <f>AL97+AL98</f>
        <v>0</v>
      </c>
      <c r="AM96" s="454">
        <f>AM97+AM98</f>
        <v>0</v>
      </c>
      <c r="AN96" s="401" t="e">
        <f t="shared" si="42"/>
        <v>#DIV/0!</v>
      </c>
      <c r="AO96" s="453">
        <f>AO97+AO98</f>
        <v>0</v>
      </c>
      <c r="AP96" s="453">
        <f>AP97+AP98</f>
        <v>0</v>
      </c>
      <c r="AQ96" s="401" t="e">
        <f t="shared" si="43"/>
        <v>#DIV/0!</v>
      </c>
      <c r="AR96" s="453">
        <f>AR97+AR98</f>
        <v>0</v>
      </c>
      <c r="AS96" s="453">
        <f>AS97+AS98</f>
        <v>0</v>
      </c>
      <c r="AT96" s="401" t="e">
        <f t="shared" si="44"/>
        <v>#DIV/0!</v>
      </c>
      <c r="AU96" s="403">
        <f t="shared" si="30"/>
        <v>887.1</v>
      </c>
      <c r="AV96" s="403">
        <f t="shared" si="31"/>
        <v>887.1</v>
      </c>
      <c r="AW96" s="403">
        <f t="shared" si="32"/>
        <v>887.1</v>
      </c>
      <c r="AX96" s="404">
        <f t="shared" si="45"/>
        <v>100</v>
      </c>
      <c r="BD96" s="405">
        <f t="shared" si="48"/>
        <v>887.1</v>
      </c>
      <c r="BE96" s="405">
        <f t="shared" si="49"/>
        <v>887.1</v>
      </c>
      <c r="BF96" s="405">
        <f t="shared" si="49"/>
        <v>887.1</v>
      </c>
      <c r="BG96" s="406">
        <f t="shared" si="50"/>
        <v>100</v>
      </c>
    </row>
    <row r="97" spans="1:59" s="448" customFormat="1" ht="84" customHeight="1">
      <c r="A97" s="475" t="s">
        <v>547</v>
      </c>
      <c r="B97" s="476" t="s">
        <v>267</v>
      </c>
      <c r="C97" s="443"/>
      <c r="D97" s="443"/>
      <c r="E97" s="443"/>
      <c r="F97" s="432" t="e">
        <f t="shared" si="51"/>
        <v>#DIV/0!</v>
      </c>
      <c r="G97" s="410">
        <f t="shared" si="29"/>
        <v>0</v>
      </c>
      <c r="H97" s="410">
        <f t="shared" si="46"/>
        <v>0</v>
      </c>
      <c r="I97" s="410">
        <f t="shared" si="33"/>
        <v>0</v>
      </c>
      <c r="J97" s="444" t="e">
        <f t="shared" si="47"/>
        <v>#DIV/0!</v>
      </c>
      <c r="K97" s="452"/>
      <c r="L97" s="452"/>
      <c r="M97" s="401" t="e">
        <f t="shared" si="34"/>
        <v>#DIV/0!</v>
      </c>
      <c r="N97" s="452"/>
      <c r="O97" s="452"/>
      <c r="P97" s="401" t="e">
        <f t="shared" si="35"/>
        <v>#DIV/0!</v>
      </c>
      <c r="Q97" s="452"/>
      <c r="R97" s="452"/>
      <c r="S97" s="401"/>
      <c r="T97" s="487"/>
      <c r="U97" s="487"/>
      <c r="V97" s="401" t="e">
        <f t="shared" si="36"/>
        <v>#DIV/0!</v>
      </c>
      <c r="W97" s="487"/>
      <c r="X97" s="487"/>
      <c r="Y97" s="401" t="e">
        <f t="shared" si="37"/>
        <v>#DIV/0!</v>
      </c>
      <c r="Z97" s="487"/>
      <c r="AA97" s="487"/>
      <c r="AB97" s="401" t="e">
        <f t="shared" si="38"/>
        <v>#DIV/0!</v>
      </c>
      <c r="AC97" s="487"/>
      <c r="AD97" s="487"/>
      <c r="AE97" s="401" t="e">
        <f t="shared" si="39"/>
        <v>#DIV/0!</v>
      </c>
      <c r="AF97" s="487"/>
      <c r="AG97" s="487"/>
      <c r="AH97" s="401" t="e">
        <f t="shared" si="40"/>
        <v>#DIV/0!</v>
      </c>
      <c r="AI97" s="487"/>
      <c r="AJ97" s="487"/>
      <c r="AK97" s="401" t="e">
        <f t="shared" si="41"/>
        <v>#DIV/0!</v>
      </c>
      <c r="AL97" s="488"/>
      <c r="AM97" s="488"/>
      <c r="AN97" s="401" t="e">
        <f t="shared" si="42"/>
        <v>#DIV/0!</v>
      </c>
      <c r="AO97" s="487"/>
      <c r="AP97" s="487"/>
      <c r="AQ97" s="401" t="e">
        <f t="shared" si="43"/>
        <v>#DIV/0!</v>
      </c>
      <c r="AR97" s="487"/>
      <c r="AS97" s="487"/>
      <c r="AT97" s="401" t="e">
        <f t="shared" si="44"/>
        <v>#DIV/0!</v>
      </c>
      <c r="AU97" s="403">
        <f t="shared" si="30"/>
        <v>0</v>
      </c>
      <c r="AV97" s="403">
        <f t="shared" si="31"/>
        <v>0</v>
      </c>
      <c r="AW97" s="403">
        <f t="shared" si="32"/>
        <v>0</v>
      </c>
      <c r="AX97" s="404" t="e">
        <f t="shared" si="45"/>
        <v>#DIV/0!</v>
      </c>
      <c r="BD97" s="405">
        <f t="shared" si="48"/>
        <v>0</v>
      </c>
      <c r="BE97" s="405">
        <f t="shared" si="49"/>
        <v>0</v>
      </c>
      <c r="BF97" s="405">
        <f t="shared" si="49"/>
        <v>0</v>
      </c>
      <c r="BG97" s="406" t="e">
        <f t="shared" si="50"/>
        <v>#DIV/0!</v>
      </c>
    </row>
    <row r="98" spans="1:59" s="448" customFormat="1" ht="85.5" customHeight="1">
      <c r="A98" s="475" t="s">
        <v>548</v>
      </c>
      <c r="B98" s="476" t="s">
        <v>268</v>
      </c>
      <c r="C98" s="443"/>
      <c r="D98" s="443"/>
      <c r="E98" s="443"/>
      <c r="F98" s="432" t="e">
        <f t="shared" si="51"/>
        <v>#DIV/0!</v>
      </c>
      <c r="G98" s="410">
        <f t="shared" si="29"/>
        <v>887.1</v>
      </c>
      <c r="H98" s="410">
        <f t="shared" si="46"/>
        <v>887.1</v>
      </c>
      <c r="I98" s="410">
        <f t="shared" si="33"/>
        <v>887.1</v>
      </c>
      <c r="J98" s="444">
        <f t="shared" si="47"/>
        <v>100</v>
      </c>
      <c r="K98" s="489"/>
      <c r="L98" s="487"/>
      <c r="M98" s="401" t="e">
        <f t="shared" si="34"/>
        <v>#DIV/0!</v>
      </c>
      <c r="N98" s="487"/>
      <c r="O98" s="487"/>
      <c r="P98" s="401" t="e">
        <f t="shared" si="35"/>
        <v>#DIV/0!</v>
      </c>
      <c r="Q98" s="487">
        <v>887.1</v>
      </c>
      <c r="R98" s="487">
        <v>887.1</v>
      </c>
      <c r="S98" s="401">
        <f>R98/Q98*100</f>
        <v>100</v>
      </c>
      <c r="T98" s="452"/>
      <c r="U98" s="452"/>
      <c r="V98" s="401" t="e">
        <f t="shared" si="36"/>
        <v>#DIV/0!</v>
      </c>
      <c r="W98" s="452"/>
      <c r="X98" s="452"/>
      <c r="Y98" s="401" t="e">
        <f t="shared" si="37"/>
        <v>#DIV/0!</v>
      </c>
      <c r="Z98" s="452"/>
      <c r="AA98" s="452"/>
      <c r="AB98" s="401" t="e">
        <f t="shared" si="38"/>
        <v>#DIV/0!</v>
      </c>
      <c r="AC98" s="452"/>
      <c r="AD98" s="452"/>
      <c r="AE98" s="401" t="e">
        <f t="shared" si="39"/>
        <v>#DIV/0!</v>
      </c>
      <c r="AF98" s="452"/>
      <c r="AG98" s="452"/>
      <c r="AH98" s="401" t="e">
        <f t="shared" si="40"/>
        <v>#DIV/0!</v>
      </c>
      <c r="AI98" s="452"/>
      <c r="AJ98" s="452"/>
      <c r="AK98" s="401" t="e">
        <f t="shared" si="41"/>
        <v>#DIV/0!</v>
      </c>
      <c r="AL98" s="477"/>
      <c r="AM98" s="477"/>
      <c r="AN98" s="401" t="e">
        <f t="shared" si="42"/>
        <v>#DIV/0!</v>
      </c>
      <c r="AO98" s="452"/>
      <c r="AP98" s="452"/>
      <c r="AQ98" s="401" t="e">
        <f t="shared" si="43"/>
        <v>#DIV/0!</v>
      </c>
      <c r="AR98" s="452"/>
      <c r="AS98" s="452"/>
      <c r="AT98" s="401" t="e">
        <f t="shared" si="44"/>
        <v>#DIV/0!</v>
      </c>
      <c r="AU98" s="403">
        <f t="shared" si="30"/>
        <v>887.1</v>
      </c>
      <c r="AV98" s="403">
        <f t="shared" si="31"/>
        <v>887.1</v>
      </c>
      <c r="AW98" s="403">
        <f t="shared" si="32"/>
        <v>887.1</v>
      </c>
      <c r="AX98" s="404">
        <f t="shared" si="45"/>
        <v>100</v>
      </c>
      <c r="BD98" s="405">
        <f t="shared" si="48"/>
        <v>887.1</v>
      </c>
      <c r="BE98" s="405">
        <f t="shared" si="49"/>
        <v>887.1</v>
      </c>
      <c r="BF98" s="405">
        <f t="shared" si="49"/>
        <v>887.1</v>
      </c>
      <c r="BG98" s="406">
        <f t="shared" si="50"/>
        <v>100</v>
      </c>
    </row>
    <row r="99" spans="1:59" s="296" customFormat="1" ht="119.25" customHeight="1">
      <c r="A99" s="469" t="s">
        <v>549</v>
      </c>
      <c r="B99" s="490" t="s">
        <v>411</v>
      </c>
      <c r="C99" s="455">
        <f>C100</f>
        <v>0</v>
      </c>
      <c r="D99" s="451">
        <f>D100</f>
        <v>0</v>
      </c>
      <c r="E99" s="451">
        <f>E100</f>
        <v>0</v>
      </c>
      <c r="F99" s="432" t="e">
        <f t="shared" si="51"/>
        <v>#DIV/0!</v>
      </c>
      <c r="G99" s="410">
        <f t="shared" si="29"/>
        <v>0</v>
      </c>
      <c r="H99" s="410">
        <f t="shared" si="46"/>
        <v>0</v>
      </c>
      <c r="I99" s="410">
        <f t="shared" si="33"/>
        <v>0</v>
      </c>
      <c r="J99" s="444" t="e">
        <f t="shared" si="47"/>
        <v>#DIV/0!</v>
      </c>
      <c r="K99" s="452">
        <f>K100</f>
        <v>0</v>
      </c>
      <c r="L99" s="453">
        <f>L100</f>
        <v>0</v>
      </c>
      <c r="M99" s="401" t="e">
        <f t="shared" si="34"/>
        <v>#DIV/0!</v>
      </c>
      <c r="N99" s="453">
        <f>N100</f>
        <v>0</v>
      </c>
      <c r="O99" s="453">
        <f>O100</f>
        <v>0</v>
      </c>
      <c r="P99" s="401" t="e">
        <f t="shared" si="35"/>
        <v>#DIV/0!</v>
      </c>
      <c r="Q99" s="453">
        <f>Q100</f>
        <v>0</v>
      </c>
      <c r="R99" s="453">
        <f>R100</f>
        <v>0</v>
      </c>
      <c r="S99" s="401"/>
      <c r="T99" s="453">
        <f>T100</f>
        <v>0</v>
      </c>
      <c r="U99" s="453">
        <f>U100</f>
        <v>0</v>
      </c>
      <c r="V99" s="401" t="e">
        <f t="shared" si="36"/>
        <v>#DIV/0!</v>
      </c>
      <c r="W99" s="453">
        <f>W100</f>
        <v>0</v>
      </c>
      <c r="X99" s="453">
        <f>X100</f>
        <v>0</v>
      </c>
      <c r="Y99" s="401" t="e">
        <f t="shared" si="37"/>
        <v>#DIV/0!</v>
      </c>
      <c r="Z99" s="453">
        <f>Z100</f>
        <v>0</v>
      </c>
      <c r="AA99" s="453">
        <f>AA100</f>
        <v>0</v>
      </c>
      <c r="AB99" s="401" t="e">
        <f t="shared" si="38"/>
        <v>#DIV/0!</v>
      </c>
      <c r="AC99" s="453">
        <f>AC100</f>
        <v>0</v>
      </c>
      <c r="AD99" s="453">
        <f>AD100</f>
        <v>0</v>
      </c>
      <c r="AE99" s="401" t="e">
        <f t="shared" si="39"/>
        <v>#DIV/0!</v>
      </c>
      <c r="AF99" s="453">
        <f>AF100</f>
        <v>0</v>
      </c>
      <c r="AG99" s="453">
        <f>AG100</f>
        <v>0</v>
      </c>
      <c r="AH99" s="401" t="e">
        <f t="shared" si="40"/>
        <v>#DIV/0!</v>
      </c>
      <c r="AI99" s="453">
        <f>AI100</f>
        <v>0</v>
      </c>
      <c r="AJ99" s="453">
        <f>AJ100</f>
        <v>0</v>
      </c>
      <c r="AK99" s="401" t="e">
        <f t="shared" si="41"/>
        <v>#DIV/0!</v>
      </c>
      <c r="AL99" s="454">
        <f>AL100</f>
        <v>0</v>
      </c>
      <c r="AM99" s="454">
        <f>AM100</f>
        <v>0</v>
      </c>
      <c r="AN99" s="401" t="e">
        <f t="shared" si="42"/>
        <v>#DIV/0!</v>
      </c>
      <c r="AO99" s="453">
        <f>AO100</f>
        <v>0</v>
      </c>
      <c r="AP99" s="453">
        <f>AP100</f>
        <v>0</v>
      </c>
      <c r="AQ99" s="401" t="e">
        <f t="shared" si="43"/>
        <v>#DIV/0!</v>
      </c>
      <c r="AR99" s="453">
        <f>AR100</f>
        <v>0</v>
      </c>
      <c r="AS99" s="453">
        <f>AS100</f>
        <v>0</v>
      </c>
      <c r="AT99" s="401" t="e">
        <f t="shared" si="44"/>
        <v>#DIV/0!</v>
      </c>
      <c r="AU99" s="403">
        <f t="shared" si="30"/>
        <v>0</v>
      </c>
      <c r="AV99" s="403">
        <f t="shared" si="31"/>
        <v>0</v>
      </c>
      <c r="AW99" s="403">
        <f t="shared" si="32"/>
        <v>0</v>
      </c>
      <c r="AX99" s="404" t="e">
        <f t="shared" si="45"/>
        <v>#DIV/0!</v>
      </c>
      <c r="BD99" s="405">
        <f t="shared" si="48"/>
        <v>0</v>
      </c>
      <c r="BE99" s="405">
        <f>AR99+AO99+AL99+AI99+AF99+AC99+Z99+W99+T99+Q99+N99+K99</f>
        <v>0</v>
      </c>
      <c r="BF99" s="405">
        <f>AS99+AP99+AM99+AJ99+AG99+AD99+AA99+X99+U99+R99+O99+L99</f>
        <v>0</v>
      </c>
      <c r="BG99" s="406" t="e">
        <f t="shared" si="50"/>
        <v>#DIV/0!</v>
      </c>
    </row>
    <row r="100" spans="1:59" s="296" customFormat="1" ht="120.75" customHeight="1">
      <c r="A100" s="469" t="s">
        <v>550</v>
      </c>
      <c r="B100" s="490" t="s">
        <v>412</v>
      </c>
      <c r="C100" s="455"/>
      <c r="D100" s="451"/>
      <c r="E100" s="451"/>
      <c r="F100" s="432" t="e">
        <f t="shared" si="51"/>
        <v>#DIV/0!</v>
      </c>
      <c r="G100" s="410">
        <f t="shared" si="29"/>
        <v>0</v>
      </c>
      <c r="H100" s="410">
        <f t="shared" si="46"/>
        <v>0</v>
      </c>
      <c r="I100" s="410">
        <f t="shared" si="33"/>
        <v>0</v>
      </c>
      <c r="J100" s="444" t="e">
        <f t="shared" si="47"/>
        <v>#DIV/0!</v>
      </c>
      <c r="K100" s="452"/>
      <c r="L100" s="453"/>
      <c r="M100" s="465" t="e">
        <f t="shared" si="34"/>
        <v>#DIV/0!</v>
      </c>
      <c r="N100" s="453"/>
      <c r="O100" s="453"/>
      <c r="P100" s="465" t="e">
        <f t="shared" si="35"/>
        <v>#DIV/0!</v>
      </c>
      <c r="Q100" s="453"/>
      <c r="R100" s="453"/>
      <c r="S100" s="465"/>
      <c r="T100" s="453"/>
      <c r="U100" s="453"/>
      <c r="V100" s="465" t="e">
        <f t="shared" si="36"/>
        <v>#DIV/0!</v>
      </c>
      <c r="W100" s="453"/>
      <c r="X100" s="453"/>
      <c r="Y100" s="465" t="e">
        <f t="shared" si="37"/>
        <v>#DIV/0!</v>
      </c>
      <c r="Z100" s="453"/>
      <c r="AA100" s="453"/>
      <c r="AB100" s="465" t="e">
        <f t="shared" si="38"/>
        <v>#DIV/0!</v>
      </c>
      <c r="AC100" s="453"/>
      <c r="AD100" s="453"/>
      <c r="AE100" s="465" t="e">
        <f t="shared" si="39"/>
        <v>#DIV/0!</v>
      </c>
      <c r="AF100" s="453"/>
      <c r="AG100" s="453"/>
      <c r="AH100" s="465" t="e">
        <f t="shared" si="40"/>
        <v>#DIV/0!</v>
      </c>
      <c r="AI100" s="453"/>
      <c r="AJ100" s="453"/>
      <c r="AK100" s="465" t="e">
        <f t="shared" si="41"/>
        <v>#DIV/0!</v>
      </c>
      <c r="AL100" s="454"/>
      <c r="AM100" s="454"/>
      <c r="AN100" s="465" t="e">
        <f t="shared" si="42"/>
        <v>#DIV/0!</v>
      </c>
      <c r="AO100" s="453"/>
      <c r="AP100" s="453"/>
      <c r="AQ100" s="465" t="e">
        <f t="shared" si="43"/>
        <v>#DIV/0!</v>
      </c>
      <c r="AR100" s="453"/>
      <c r="AS100" s="453"/>
      <c r="AT100" s="401" t="e">
        <f t="shared" si="44"/>
        <v>#DIV/0!</v>
      </c>
      <c r="AU100" s="403">
        <f t="shared" si="30"/>
        <v>0</v>
      </c>
      <c r="AV100" s="403">
        <f t="shared" si="31"/>
        <v>0</v>
      </c>
      <c r="AW100" s="403">
        <f t="shared" si="32"/>
        <v>0</v>
      </c>
      <c r="AX100" s="404" t="e">
        <f t="shared" si="45"/>
        <v>#DIV/0!</v>
      </c>
      <c r="BD100" s="405">
        <f t="shared" si="48"/>
        <v>0</v>
      </c>
      <c r="BE100" s="405">
        <f>AR100+AO100+AL100+AI100+AF100+AC100+Z100+W100+T100+Q100+N100+K100</f>
        <v>0</v>
      </c>
      <c r="BF100" s="405">
        <f>AS100+AP100+AM100+AJ100+AG100+AD100+AA100+X100+U100+R100+O100+L100</f>
        <v>0</v>
      </c>
      <c r="BG100" s="406" t="e">
        <f t="shared" si="50"/>
        <v>#DIV/0!</v>
      </c>
    </row>
    <row r="101" spans="1:59" s="448" customFormat="1" ht="24.75" customHeight="1">
      <c r="A101" s="491" t="s">
        <v>551</v>
      </c>
      <c r="B101" s="442" t="s">
        <v>85</v>
      </c>
      <c r="C101" s="443">
        <f>C102+C106</f>
        <v>0</v>
      </c>
      <c r="D101" s="443">
        <f>D102+D106</f>
        <v>0</v>
      </c>
      <c r="E101" s="443">
        <f>E102+E106</f>
        <v>0</v>
      </c>
      <c r="F101" s="432" t="e">
        <f t="shared" si="51"/>
        <v>#DIV/0!</v>
      </c>
      <c r="G101" s="410">
        <f t="shared" si="29"/>
        <v>0</v>
      </c>
      <c r="H101" s="410">
        <f t="shared" si="46"/>
        <v>0</v>
      </c>
      <c r="I101" s="410">
        <f t="shared" si="33"/>
        <v>0</v>
      </c>
      <c r="J101" s="444" t="e">
        <f t="shared" si="47"/>
        <v>#DIV/0!</v>
      </c>
      <c r="K101" s="446">
        <f>K102+K106</f>
        <v>0</v>
      </c>
      <c r="L101" s="446">
        <f>L102+L106</f>
        <v>0</v>
      </c>
      <c r="M101" s="401" t="e">
        <f t="shared" si="34"/>
        <v>#DIV/0!</v>
      </c>
      <c r="N101" s="446">
        <f>N102+N106</f>
        <v>0</v>
      </c>
      <c r="O101" s="446">
        <f>O102+O106</f>
        <v>0</v>
      </c>
      <c r="P101" s="401" t="e">
        <f t="shared" si="35"/>
        <v>#DIV/0!</v>
      </c>
      <c r="Q101" s="446">
        <f>Q102+Q106</f>
        <v>0</v>
      </c>
      <c r="R101" s="446">
        <f>R102+R106</f>
        <v>0</v>
      </c>
      <c r="S101" s="401"/>
      <c r="T101" s="446">
        <f>T102+T106</f>
        <v>0</v>
      </c>
      <c r="U101" s="446">
        <f>U102+U106</f>
        <v>0</v>
      </c>
      <c r="V101" s="401" t="e">
        <f t="shared" si="36"/>
        <v>#DIV/0!</v>
      </c>
      <c r="W101" s="446">
        <f>W102+W106</f>
        <v>0</v>
      </c>
      <c r="X101" s="446">
        <f>X102+X106</f>
        <v>0</v>
      </c>
      <c r="Y101" s="401" t="e">
        <f t="shared" si="37"/>
        <v>#DIV/0!</v>
      </c>
      <c r="Z101" s="446">
        <f>Z102+Z106</f>
        <v>0</v>
      </c>
      <c r="AA101" s="446">
        <f>AA102+AA106</f>
        <v>0</v>
      </c>
      <c r="AB101" s="401" t="e">
        <f t="shared" si="38"/>
        <v>#DIV/0!</v>
      </c>
      <c r="AC101" s="446">
        <f>AC102+AC106</f>
        <v>0</v>
      </c>
      <c r="AD101" s="446">
        <f>AD102+AD106</f>
        <v>0</v>
      </c>
      <c r="AE101" s="401" t="e">
        <f t="shared" si="39"/>
        <v>#DIV/0!</v>
      </c>
      <c r="AF101" s="446">
        <f>AF102+AF106</f>
        <v>0</v>
      </c>
      <c r="AG101" s="446">
        <f>AG102+AG106</f>
        <v>0</v>
      </c>
      <c r="AH101" s="401" t="e">
        <f t="shared" si="40"/>
        <v>#DIV/0!</v>
      </c>
      <c r="AI101" s="446">
        <f>AI102+AI106</f>
        <v>0</v>
      </c>
      <c r="AJ101" s="446">
        <f>AJ102+AJ106</f>
        <v>0</v>
      </c>
      <c r="AK101" s="401" t="e">
        <f t="shared" si="41"/>
        <v>#DIV/0!</v>
      </c>
      <c r="AL101" s="447">
        <f>AL102+AL106</f>
        <v>0</v>
      </c>
      <c r="AM101" s="447">
        <f>AM102+AM106</f>
        <v>0</v>
      </c>
      <c r="AN101" s="401" t="e">
        <f t="shared" si="42"/>
        <v>#DIV/0!</v>
      </c>
      <c r="AO101" s="446">
        <f>AO102+AO106</f>
        <v>0</v>
      </c>
      <c r="AP101" s="446">
        <f>AP102+AP106</f>
        <v>0</v>
      </c>
      <c r="AQ101" s="401" t="e">
        <f t="shared" si="43"/>
        <v>#DIV/0!</v>
      </c>
      <c r="AR101" s="446">
        <f>AR102+AR106</f>
        <v>0</v>
      </c>
      <c r="AS101" s="446">
        <f>AS102+AS106</f>
        <v>0</v>
      </c>
      <c r="AT101" s="401" t="e">
        <f t="shared" si="44"/>
        <v>#DIV/0!</v>
      </c>
      <c r="AU101" s="403">
        <f t="shared" si="30"/>
        <v>0</v>
      </c>
      <c r="AV101" s="403">
        <f t="shared" si="31"/>
        <v>0</v>
      </c>
      <c r="AW101" s="403">
        <f t="shared" si="32"/>
        <v>0</v>
      </c>
      <c r="AX101" s="404" t="e">
        <f t="shared" si="45"/>
        <v>#DIV/0!</v>
      </c>
      <c r="BD101" s="405">
        <f t="shared" si="48"/>
        <v>0</v>
      </c>
      <c r="BE101" s="405">
        <f t="shared" si="49"/>
        <v>0</v>
      </c>
      <c r="BF101" s="405">
        <f t="shared" si="49"/>
        <v>0</v>
      </c>
      <c r="BG101" s="406" t="e">
        <f t="shared" si="50"/>
        <v>#DIV/0!</v>
      </c>
    </row>
    <row r="102" spans="1:59" ht="121.5" customHeight="1">
      <c r="A102" s="492" t="s">
        <v>552</v>
      </c>
      <c r="B102" s="476" t="s">
        <v>48</v>
      </c>
      <c r="C102" s="451">
        <f>C103+C104+C105</f>
        <v>0</v>
      </c>
      <c r="D102" s="451">
        <f>D103+D104+D105</f>
        <v>0</v>
      </c>
      <c r="E102" s="451">
        <f>E103+E104+E105</f>
        <v>0</v>
      </c>
      <c r="F102" s="432" t="e">
        <f t="shared" si="51"/>
        <v>#DIV/0!</v>
      </c>
      <c r="G102" s="410">
        <f t="shared" si="29"/>
        <v>0</v>
      </c>
      <c r="H102" s="410">
        <f t="shared" si="46"/>
        <v>0</v>
      </c>
      <c r="I102" s="410">
        <f t="shared" si="33"/>
        <v>0</v>
      </c>
      <c r="J102" s="444" t="e">
        <f t="shared" si="47"/>
        <v>#DIV/0!</v>
      </c>
      <c r="K102" s="453">
        <f>K103+K104+K105</f>
        <v>0</v>
      </c>
      <c r="L102" s="453">
        <f>L103+L104+L105</f>
        <v>0</v>
      </c>
      <c r="M102" s="401" t="e">
        <f t="shared" si="34"/>
        <v>#DIV/0!</v>
      </c>
      <c r="N102" s="453">
        <f>N103+N104+N105</f>
        <v>0</v>
      </c>
      <c r="O102" s="453">
        <f>O103+O104+O105</f>
        <v>0</v>
      </c>
      <c r="P102" s="401" t="e">
        <f t="shared" si="35"/>
        <v>#DIV/0!</v>
      </c>
      <c r="Q102" s="453">
        <f>Q103+Q104+Q105</f>
        <v>0</v>
      </c>
      <c r="R102" s="453">
        <f>R103+R104+R105</f>
        <v>0</v>
      </c>
      <c r="S102" s="401"/>
      <c r="T102" s="453">
        <f>T103+T104+T105</f>
        <v>0</v>
      </c>
      <c r="U102" s="453">
        <f>U103+U104+U105</f>
        <v>0</v>
      </c>
      <c r="V102" s="401" t="e">
        <f t="shared" si="36"/>
        <v>#DIV/0!</v>
      </c>
      <c r="W102" s="453">
        <f>W103+W104+W105</f>
        <v>0</v>
      </c>
      <c r="X102" s="453">
        <f>X103+X104+X105</f>
        <v>0</v>
      </c>
      <c r="Y102" s="401" t="e">
        <f t="shared" si="37"/>
        <v>#DIV/0!</v>
      </c>
      <c r="Z102" s="453">
        <f>Z103+Z104+Z105</f>
        <v>0</v>
      </c>
      <c r="AA102" s="453">
        <f>AA103+AA104+AA105</f>
        <v>0</v>
      </c>
      <c r="AB102" s="401" t="e">
        <f t="shared" si="38"/>
        <v>#DIV/0!</v>
      </c>
      <c r="AC102" s="453">
        <f>AC103+AC104+AC105</f>
        <v>0</v>
      </c>
      <c r="AD102" s="453">
        <f>AD103+AD104+AD105</f>
        <v>0</v>
      </c>
      <c r="AE102" s="401" t="e">
        <f t="shared" si="39"/>
        <v>#DIV/0!</v>
      </c>
      <c r="AF102" s="453">
        <f>AF103+AF104+AF105</f>
        <v>0</v>
      </c>
      <c r="AG102" s="453">
        <f>AG103+AG104+AG105</f>
        <v>0</v>
      </c>
      <c r="AH102" s="401" t="e">
        <f t="shared" si="40"/>
        <v>#DIV/0!</v>
      </c>
      <c r="AI102" s="453">
        <f>AI103+AI104+AI105</f>
        <v>0</v>
      </c>
      <c r="AJ102" s="453">
        <f>AJ103+AJ104+AJ105</f>
        <v>0</v>
      </c>
      <c r="AK102" s="401" t="e">
        <f t="shared" si="41"/>
        <v>#DIV/0!</v>
      </c>
      <c r="AL102" s="454">
        <f>AL103+AL104+AL105</f>
        <v>0</v>
      </c>
      <c r="AM102" s="454">
        <f>AM103+AM104+AM105</f>
        <v>0</v>
      </c>
      <c r="AN102" s="401" t="e">
        <f t="shared" si="42"/>
        <v>#DIV/0!</v>
      </c>
      <c r="AO102" s="453">
        <f>AO103+AO104+AO105</f>
        <v>0</v>
      </c>
      <c r="AP102" s="453">
        <f>AP103+AP104+AP105</f>
        <v>0</v>
      </c>
      <c r="AQ102" s="401" t="e">
        <f t="shared" si="43"/>
        <v>#DIV/0!</v>
      </c>
      <c r="AR102" s="453">
        <f>AR103+AR104+AR105</f>
        <v>0</v>
      </c>
      <c r="AS102" s="453">
        <f>AS103+AS104+AS105</f>
        <v>0</v>
      </c>
      <c r="AT102" s="401" t="e">
        <f t="shared" si="44"/>
        <v>#DIV/0!</v>
      </c>
      <c r="AU102" s="403">
        <f t="shared" si="30"/>
        <v>0</v>
      </c>
      <c r="AV102" s="403">
        <f t="shared" si="31"/>
        <v>0</v>
      </c>
      <c r="AW102" s="403">
        <f t="shared" si="32"/>
        <v>0</v>
      </c>
      <c r="AX102" s="404" t="e">
        <f t="shared" si="45"/>
        <v>#DIV/0!</v>
      </c>
      <c r="BD102" s="405">
        <f t="shared" si="48"/>
        <v>0</v>
      </c>
      <c r="BE102" s="405">
        <f t="shared" si="49"/>
        <v>0</v>
      </c>
      <c r="BF102" s="405">
        <f t="shared" si="49"/>
        <v>0</v>
      </c>
      <c r="BG102" s="406" t="e">
        <f t="shared" si="50"/>
        <v>#DIV/0!</v>
      </c>
    </row>
    <row r="103" spans="1:59" ht="136.5" customHeight="1">
      <c r="A103" s="492" t="s">
        <v>553</v>
      </c>
      <c r="B103" s="476" t="s">
        <v>55</v>
      </c>
      <c r="C103" s="451"/>
      <c r="D103" s="451"/>
      <c r="E103" s="451"/>
      <c r="F103" s="432" t="e">
        <f t="shared" si="51"/>
        <v>#DIV/0!</v>
      </c>
      <c r="G103" s="410">
        <f t="shared" si="29"/>
        <v>0</v>
      </c>
      <c r="H103" s="410">
        <f t="shared" si="46"/>
        <v>0</v>
      </c>
      <c r="I103" s="410">
        <f t="shared" si="33"/>
        <v>0</v>
      </c>
      <c r="J103" s="444" t="e">
        <f t="shared" si="47"/>
        <v>#DIV/0!</v>
      </c>
      <c r="K103" s="452"/>
      <c r="L103" s="453"/>
      <c r="M103" s="465" t="e">
        <f t="shared" si="34"/>
        <v>#DIV/0!</v>
      </c>
      <c r="N103" s="453"/>
      <c r="O103" s="453"/>
      <c r="P103" s="465" t="e">
        <f t="shared" si="35"/>
        <v>#DIV/0!</v>
      </c>
      <c r="Q103" s="453"/>
      <c r="R103" s="453"/>
      <c r="S103" s="465"/>
      <c r="T103" s="453"/>
      <c r="U103" s="453"/>
      <c r="V103" s="465" t="e">
        <f t="shared" si="36"/>
        <v>#DIV/0!</v>
      </c>
      <c r="W103" s="453"/>
      <c r="X103" s="453"/>
      <c r="Y103" s="465" t="e">
        <f t="shared" si="37"/>
        <v>#DIV/0!</v>
      </c>
      <c r="Z103" s="453"/>
      <c r="AA103" s="453"/>
      <c r="AB103" s="465" t="e">
        <f t="shared" si="38"/>
        <v>#DIV/0!</v>
      </c>
      <c r="AC103" s="453"/>
      <c r="AD103" s="453"/>
      <c r="AE103" s="465" t="e">
        <f t="shared" si="39"/>
        <v>#DIV/0!</v>
      </c>
      <c r="AF103" s="453"/>
      <c r="AG103" s="453"/>
      <c r="AH103" s="465" t="e">
        <f t="shared" si="40"/>
        <v>#DIV/0!</v>
      </c>
      <c r="AI103" s="453"/>
      <c r="AJ103" s="453"/>
      <c r="AK103" s="465" t="e">
        <f t="shared" si="41"/>
        <v>#DIV/0!</v>
      </c>
      <c r="AL103" s="454"/>
      <c r="AM103" s="454"/>
      <c r="AN103" s="465" t="e">
        <f t="shared" si="42"/>
        <v>#DIV/0!</v>
      </c>
      <c r="AO103" s="453"/>
      <c r="AP103" s="453"/>
      <c r="AQ103" s="465" t="e">
        <f t="shared" si="43"/>
        <v>#DIV/0!</v>
      </c>
      <c r="AR103" s="453"/>
      <c r="AS103" s="453"/>
      <c r="AT103" s="401" t="e">
        <f t="shared" si="44"/>
        <v>#DIV/0!</v>
      </c>
      <c r="AU103" s="403">
        <f t="shared" si="30"/>
        <v>0</v>
      </c>
      <c r="AV103" s="403">
        <f t="shared" si="31"/>
        <v>0</v>
      </c>
      <c r="AW103" s="403">
        <f t="shared" si="32"/>
        <v>0</v>
      </c>
      <c r="AX103" s="404" t="e">
        <f t="shared" si="45"/>
        <v>#DIV/0!</v>
      </c>
      <c r="BD103" s="405">
        <f t="shared" si="48"/>
        <v>0</v>
      </c>
      <c r="BE103" s="405">
        <f t="shared" si="49"/>
        <v>0</v>
      </c>
      <c r="BF103" s="405">
        <f t="shared" si="49"/>
        <v>0</v>
      </c>
      <c r="BG103" s="406" t="e">
        <f t="shared" si="50"/>
        <v>#DIV/0!</v>
      </c>
    </row>
    <row r="104" spans="1:59" ht="135" customHeight="1">
      <c r="A104" s="492" t="s">
        <v>554</v>
      </c>
      <c r="B104" s="479" t="s">
        <v>295</v>
      </c>
      <c r="C104" s="451"/>
      <c r="D104" s="451"/>
      <c r="E104" s="451"/>
      <c r="F104" s="432"/>
      <c r="G104" s="410">
        <f t="shared" si="29"/>
        <v>0</v>
      </c>
      <c r="H104" s="410">
        <f t="shared" si="46"/>
        <v>0</v>
      </c>
      <c r="I104" s="410">
        <f t="shared" si="33"/>
        <v>0</v>
      </c>
      <c r="J104" s="444" t="e">
        <f t="shared" si="47"/>
        <v>#DIV/0!</v>
      </c>
      <c r="K104" s="452"/>
      <c r="L104" s="452"/>
      <c r="M104" s="465" t="e">
        <f t="shared" si="34"/>
        <v>#DIV/0!</v>
      </c>
      <c r="N104" s="452"/>
      <c r="O104" s="452"/>
      <c r="P104" s="465" t="e">
        <f t="shared" si="35"/>
        <v>#DIV/0!</v>
      </c>
      <c r="Q104" s="452"/>
      <c r="R104" s="452"/>
      <c r="S104" s="401"/>
      <c r="T104" s="467"/>
      <c r="U104" s="467"/>
      <c r="V104" s="401" t="e">
        <f t="shared" si="36"/>
        <v>#DIV/0!</v>
      </c>
      <c r="W104" s="467"/>
      <c r="X104" s="467"/>
      <c r="Y104" s="401" t="e">
        <f t="shared" si="37"/>
        <v>#DIV/0!</v>
      </c>
      <c r="Z104" s="467"/>
      <c r="AA104" s="467"/>
      <c r="AB104" s="401" t="e">
        <f t="shared" si="38"/>
        <v>#DIV/0!</v>
      </c>
      <c r="AC104" s="467"/>
      <c r="AD104" s="467"/>
      <c r="AE104" s="401" t="e">
        <f t="shared" si="39"/>
        <v>#DIV/0!</v>
      </c>
      <c r="AF104" s="467"/>
      <c r="AG104" s="467"/>
      <c r="AH104" s="401" t="e">
        <f t="shared" si="40"/>
        <v>#DIV/0!</v>
      </c>
      <c r="AI104" s="467"/>
      <c r="AJ104" s="467"/>
      <c r="AK104" s="401" t="e">
        <f t="shared" si="41"/>
        <v>#DIV/0!</v>
      </c>
      <c r="AL104" s="480"/>
      <c r="AM104" s="480"/>
      <c r="AN104" s="401" t="e">
        <f t="shared" si="42"/>
        <v>#DIV/0!</v>
      </c>
      <c r="AO104" s="467"/>
      <c r="AP104" s="467"/>
      <c r="AQ104" s="401" t="e">
        <f t="shared" si="43"/>
        <v>#DIV/0!</v>
      </c>
      <c r="AR104" s="468"/>
      <c r="AS104" s="468"/>
      <c r="AT104" s="401" t="e">
        <f t="shared" si="44"/>
        <v>#DIV/0!</v>
      </c>
      <c r="AU104" s="403">
        <f t="shared" si="30"/>
        <v>0</v>
      </c>
      <c r="AV104" s="403">
        <f t="shared" si="31"/>
        <v>0</v>
      </c>
      <c r="AW104" s="403">
        <f t="shared" si="32"/>
        <v>0</v>
      </c>
      <c r="AX104" s="404" t="e">
        <f t="shared" si="45"/>
        <v>#DIV/0!</v>
      </c>
      <c r="BD104" s="405">
        <f t="shared" si="48"/>
        <v>0</v>
      </c>
      <c r="BE104" s="405">
        <f t="shared" si="49"/>
        <v>0</v>
      </c>
      <c r="BF104" s="405">
        <f t="shared" si="49"/>
        <v>0</v>
      </c>
      <c r="BG104" s="406" t="e">
        <f t="shared" si="50"/>
        <v>#DIV/0!</v>
      </c>
    </row>
    <row r="105" spans="1:59" ht="141" customHeight="1">
      <c r="A105" s="492" t="s">
        <v>555</v>
      </c>
      <c r="B105" s="479" t="s">
        <v>296</v>
      </c>
      <c r="C105" s="451"/>
      <c r="D105" s="451"/>
      <c r="E105" s="451"/>
      <c r="F105" s="432"/>
      <c r="G105" s="410">
        <f t="shared" si="29"/>
        <v>0</v>
      </c>
      <c r="H105" s="410">
        <f t="shared" si="46"/>
        <v>0</v>
      </c>
      <c r="I105" s="410">
        <f t="shared" si="33"/>
        <v>0</v>
      </c>
      <c r="J105" s="444" t="e">
        <f t="shared" si="47"/>
        <v>#DIV/0!</v>
      </c>
      <c r="K105" s="467"/>
      <c r="L105" s="467"/>
      <c r="M105" s="401" t="e">
        <f t="shared" si="34"/>
        <v>#DIV/0!</v>
      </c>
      <c r="N105" s="467"/>
      <c r="O105" s="467"/>
      <c r="P105" s="401" t="e">
        <f t="shared" si="35"/>
        <v>#DIV/0!</v>
      </c>
      <c r="Q105" s="467"/>
      <c r="R105" s="467"/>
      <c r="S105" s="401"/>
      <c r="T105" s="452"/>
      <c r="U105" s="452"/>
      <c r="V105" s="465" t="e">
        <f t="shared" si="36"/>
        <v>#DIV/0!</v>
      </c>
      <c r="W105" s="452"/>
      <c r="X105" s="452"/>
      <c r="Y105" s="465" t="e">
        <f t="shared" si="37"/>
        <v>#DIV/0!</v>
      </c>
      <c r="Z105" s="452"/>
      <c r="AA105" s="452"/>
      <c r="AB105" s="465" t="e">
        <f t="shared" si="38"/>
        <v>#DIV/0!</v>
      </c>
      <c r="AC105" s="452"/>
      <c r="AD105" s="452"/>
      <c r="AE105" s="465" t="e">
        <f t="shared" si="39"/>
        <v>#DIV/0!</v>
      </c>
      <c r="AF105" s="452"/>
      <c r="AG105" s="452"/>
      <c r="AH105" s="465" t="e">
        <f t="shared" si="40"/>
        <v>#DIV/0!</v>
      </c>
      <c r="AI105" s="452"/>
      <c r="AJ105" s="452"/>
      <c r="AK105" s="465" t="e">
        <f t="shared" si="41"/>
        <v>#DIV/0!</v>
      </c>
      <c r="AL105" s="477"/>
      <c r="AM105" s="477"/>
      <c r="AN105" s="465" t="e">
        <f t="shared" si="42"/>
        <v>#DIV/0!</v>
      </c>
      <c r="AO105" s="452"/>
      <c r="AP105" s="452"/>
      <c r="AQ105" s="465" t="e">
        <f t="shared" si="43"/>
        <v>#DIV/0!</v>
      </c>
      <c r="AR105" s="453"/>
      <c r="AS105" s="453"/>
      <c r="AT105" s="401" t="e">
        <f t="shared" si="44"/>
        <v>#DIV/0!</v>
      </c>
      <c r="AU105" s="403">
        <f t="shared" si="30"/>
        <v>0</v>
      </c>
      <c r="AV105" s="403">
        <f t="shared" si="31"/>
        <v>0</v>
      </c>
      <c r="AW105" s="403">
        <f t="shared" si="32"/>
        <v>0</v>
      </c>
      <c r="AX105" s="404" t="e">
        <f t="shared" si="45"/>
        <v>#DIV/0!</v>
      </c>
      <c r="BD105" s="405">
        <f t="shared" si="48"/>
        <v>0</v>
      </c>
      <c r="BE105" s="405">
        <f t="shared" si="49"/>
        <v>0</v>
      </c>
      <c r="BF105" s="405">
        <f t="shared" si="49"/>
        <v>0</v>
      </c>
      <c r="BG105" s="406" t="e">
        <f t="shared" si="50"/>
        <v>#DIV/0!</v>
      </c>
    </row>
    <row r="106" spans="1:59" ht="45.75" customHeight="1">
      <c r="A106" s="475" t="s">
        <v>589</v>
      </c>
      <c r="B106" s="476" t="s">
        <v>591</v>
      </c>
      <c r="C106" s="451">
        <f>C107</f>
        <v>0</v>
      </c>
      <c r="D106" s="451">
        <f>D107</f>
        <v>0</v>
      </c>
      <c r="E106" s="451">
        <f>E107</f>
        <v>0</v>
      </c>
      <c r="F106" s="432" t="e">
        <f>E106/D106*100</f>
        <v>#DIV/0!</v>
      </c>
      <c r="G106" s="410">
        <f t="shared" si="29"/>
        <v>0</v>
      </c>
      <c r="H106" s="410">
        <f t="shared" si="46"/>
        <v>0</v>
      </c>
      <c r="I106" s="410">
        <f t="shared" si="33"/>
        <v>0</v>
      </c>
      <c r="J106" s="444" t="e">
        <f t="shared" si="47"/>
        <v>#DIV/0!</v>
      </c>
      <c r="K106" s="452">
        <f>K107</f>
        <v>0</v>
      </c>
      <c r="L106" s="452">
        <f>L107</f>
        <v>0</v>
      </c>
      <c r="M106" s="401" t="e">
        <f t="shared" si="34"/>
        <v>#DIV/0!</v>
      </c>
      <c r="N106" s="453">
        <f>N107</f>
        <v>0</v>
      </c>
      <c r="O106" s="453">
        <f>O107</f>
        <v>0</v>
      </c>
      <c r="P106" s="401" t="e">
        <f t="shared" si="35"/>
        <v>#DIV/0!</v>
      </c>
      <c r="Q106" s="453">
        <f>Q107</f>
        <v>0</v>
      </c>
      <c r="R106" s="453">
        <f>R107</f>
        <v>0</v>
      </c>
      <c r="S106" s="401"/>
      <c r="T106" s="453">
        <f>T107</f>
        <v>0</v>
      </c>
      <c r="U106" s="453">
        <f>U107</f>
        <v>0</v>
      </c>
      <c r="V106" s="401" t="e">
        <f t="shared" si="36"/>
        <v>#DIV/0!</v>
      </c>
      <c r="W106" s="453">
        <f>W107</f>
        <v>0</v>
      </c>
      <c r="X106" s="453">
        <f>X107</f>
        <v>0</v>
      </c>
      <c r="Y106" s="401" t="e">
        <f t="shared" si="37"/>
        <v>#DIV/0!</v>
      </c>
      <c r="Z106" s="453">
        <f>Z107</f>
        <v>0</v>
      </c>
      <c r="AA106" s="453">
        <f>AA107</f>
        <v>0</v>
      </c>
      <c r="AB106" s="401" t="e">
        <f t="shared" si="38"/>
        <v>#DIV/0!</v>
      </c>
      <c r="AC106" s="453">
        <f>AC107</f>
        <v>0</v>
      </c>
      <c r="AD106" s="453">
        <f>AD107</f>
        <v>0</v>
      </c>
      <c r="AE106" s="401" t="e">
        <f t="shared" si="39"/>
        <v>#DIV/0!</v>
      </c>
      <c r="AF106" s="453">
        <f>AF107</f>
        <v>0</v>
      </c>
      <c r="AG106" s="453">
        <f>AG107</f>
        <v>0</v>
      </c>
      <c r="AH106" s="401" t="e">
        <f t="shared" si="40"/>
        <v>#DIV/0!</v>
      </c>
      <c r="AI106" s="453">
        <f>AI107</f>
        <v>0</v>
      </c>
      <c r="AJ106" s="453">
        <f>AJ107</f>
        <v>0</v>
      </c>
      <c r="AK106" s="401" t="e">
        <f t="shared" si="41"/>
        <v>#DIV/0!</v>
      </c>
      <c r="AL106" s="454">
        <f>AL107</f>
        <v>0</v>
      </c>
      <c r="AM106" s="454">
        <f>AM107</f>
        <v>0</v>
      </c>
      <c r="AN106" s="401" t="e">
        <f t="shared" si="42"/>
        <v>#DIV/0!</v>
      </c>
      <c r="AO106" s="453">
        <f>AO107</f>
        <v>0</v>
      </c>
      <c r="AP106" s="453">
        <f>AP107</f>
        <v>0</v>
      </c>
      <c r="AQ106" s="401" t="e">
        <f t="shared" si="43"/>
        <v>#DIV/0!</v>
      </c>
      <c r="AR106" s="453">
        <f>AR107</f>
        <v>0</v>
      </c>
      <c r="AS106" s="453">
        <f>AS107</f>
        <v>0</v>
      </c>
      <c r="AT106" s="401" t="e">
        <f t="shared" si="44"/>
        <v>#DIV/0!</v>
      </c>
      <c r="AU106" s="403">
        <f t="shared" si="30"/>
        <v>0</v>
      </c>
      <c r="AV106" s="403">
        <f t="shared" si="31"/>
        <v>0</v>
      </c>
      <c r="AW106" s="403">
        <f t="shared" si="32"/>
        <v>0</v>
      </c>
      <c r="AX106" s="404" t="e">
        <f t="shared" si="45"/>
        <v>#DIV/0!</v>
      </c>
      <c r="BD106" s="405">
        <f>BE106</f>
        <v>0</v>
      </c>
      <c r="BE106" s="405">
        <f>AR106+AO106+AL106+AI106+AF106+AC106+Z106+W106+T106+Q106+N106+K106</f>
        <v>0</v>
      </c>
      <c r="BF106" s="405">
        <f>AS106+AP106+AM106+AJ106+AG106+AD106+AA106+X106+U106+R106+O106+L106</f>
        <v>0</v>
      </c>
      <c r="BG106" s="406" t="e">
        <f>BF106/BE106*100</f>
        <v>#DIV/0!</v>
      </c>
    </row>
    <row r="107" spans="1:59" s="448" customFormat="1" ht="62.25" customHeight="1">
      <c r="A107" s="475" t="s">
        <v>590</v>
      </c>
      <c r="B107" s="476" t="s">
        <v>592</v>
      </c>
      <c r="C107" s="443"/>
      <c r="D107" s="443"/>
      <c r="E107" s="443"/>
      <c r="F107" s="432" t="e">
        <f>E107/D107*100</f>
        <v>#DIV/0!</v>
      </c>
      <c r="G107" s="410">
        <f t="shared" si="29"/>
        <v>0</v>
      </c>
      <c r="H107" s="410">
        <f t="shared" si="46"/>
        <v>0</v>
      </c>
      <c r="I107" s="410">
        <f t="shared" si="33"/>
        <v>0</v>
      </c>
      <c r="J107" s="444" t="e">
        <f t="shared" si="47"/>
        <v>#DIV/0!</v>
      </c>
      <c r="K107" s="452"/>
      <c r="L107" s="452"/>
      <c r="M107" s="401" t="e">
        <f t="shared" si="34"/>
        <v>#DIV/0!</v>
      </c>
      <c r="N107" s="452"/>
      <c r="O107" s="452"/>
      <c r="P107" s="401" t="e">
        <f t="shared" si="35"/>
        <v>#DIV/0!</v>
      </c>
      <c r="Q107" s="452"/>
      <c r="R107" s="452"/>
      <c r="S107" s="401"/>
      <c r="T107" s="487"/>
      <c r="U107" s="487"/>
      <c r="V107" s="401" t="e">
        <f t="shared" si="36"/>
        <v>#DIV/0!</v>
      </c>
      <c r="W107" s="487"/>
      <c r="X107" s="487"/>
      <c r="Y107" s="401" t="e">
        <f t="shared" si="37"/>
        <v>#DIV/0!</v>
      </c>
      <c r="Z107" s="487"/>
      <c r="AA107" s="487"/>
      <c r="AB107" s="401" t="e">
        <f t="shared" si="38"/>
        <v>#DIV/0!</v>
      </c>
      <c r="AC107" s="487"/>
      <c r="AD107" s="487"/>
      <c r="AE107" s="401" t="e">
        <f t="shared" si="39"/>
        <v>#DIV/0!</v>
      </c>
      <c r="AF107" s="487"/>
      <c r="AG107" s="487"/>
      <c r="AH107" s="401" t="e">
        <f t="shared" si="40"/>
        <v>#DIV/0!</v>
      </c>
      <c r="AI107" s="487"/>
      <c r="AJ107" s="487"/>
      <c r="AK107" s="401" t="e">
        <f t="shared" si="41"/>
        <v>#DIV/0!</v>
      </c>
      <c r="AL107" s="488"/>
      <c r="AM107" s="488"/>
      <c r="AN107" s="401" t="e">
        <f t="shared" si="42"/>
        <v>#DIV/0!</v>
      </c>
      <c r="AO107" s="487"/>
      <c r="AP107" s="487"/>
      <c r="AQ107" s="401" t="e">
        <f t="shared" si="43"/>
        <v>#DIV/0!</v>
      </c>
      <c r="AR107" s="487"/>
      <c r="AS107" s="487"/>
      <c r="AT107" s="401" t="e">
        <f t="shared" si="44"/>
        <v>#DIV/0!</v>
      </c>
      <c r="AU107" s="403">
        <f t="shared" si="30"/>
        <v>0</v>
      </c>
      <c r="AV107" s="403">
        <f t="shared" si="31"/>
        <v>0</v>
      </c>
      <c r="AW107" s="403">
        <f t="shared" si="32"/>
        <v>0</v>
      </c>
      <c r="AX107" s="404" t="e">
        <f t="shared" si="45"/>
        <v>#DIV/0!</v>
      </c>
      <c r="BD107" s="405">
        <f>BE107</f>
        <v>0</v>
      </c>
      <c r="BE107" s="405">
        <f>AR107+AO107+AL107+AI107+AF107+AC107+Z107+W107+T107+Q107+N107+K107</f>
        <v>0</v>
      </c>
      <c r="BF107" s="405">
        <f>AS107+AP107+AM107+AJ107+AG107+AD107+AA107+X107+U107+R107+O107+L107</f>
        <v>0</v>
      </c>
      <c r="BG107" s="406" t="e">
        <f>BF107/BE107*100</f>
        <v>#DIV/0!</v>
      </c>
    </row>
    <row r="108" spans="1:59" s="448" customFormat="1" ht="24.75" customHeight="1">
      <c r="A108" s="491" t="s">
        <v>331</v>
      </c>
      <c r="B108" s="442" t="s">
        <v>332</v>
      </c>
      <c r="C108" s="443">
        <f>C109+C112</f>
        <v>0</v>
      </c>
      <c r="D108" s="443">
        <f>D109+D112</f>
        <v>0</v>
      </c>
      <c r="E108" s="443">
        <f>E109+E112</f>
        <v>0</v>
      </c>
      <c r="F108" s="432" t="e">
        <f t="shared" si="51"/>
        <v>#DIV/0!</v>
      </c>
      <c r="G108" s="410">
        <f t="shared" si="29"/>
        <v>0</v>
      </c>
      <c r="H108" s="410">
        <f t="shared" si="46"/>
        <v>0</v>
      </c>
      <c r="I108" s="410">
        <f t="shared" si="33"/>
        <v>0</v>
      </c>
      <c r="J108" s="444" t="e">
        <f t="shared" si="47"/>
        <v>#DIV/0!</v>
      </c>
      <c r="K108" s="446">
        <f>K109+K112</f>
        <v>0</v>
      </c>
      <c r="L108" s="446">
        <f>L109+L112</f>
        <v>0</v>
      </c>
      <c r="M108" s="401" t="e">
        <f t="shared" si="34"/>
        <v>#DIV/0!</v>
      </c>
      <c r="N108" s="446">
        <f>N109+N112</f>
        <v>0</v>
      </c>
      <c r="O108" s="446">
        <f>O109+O112</f>
        <v>0</v>
      </c>
      <c r="P108" s="401" t="e">
        <f t="shared" si="35"/>
        <v>#DIV/0!</v>
      </c>
      <c r="Q108" s="446">
        <f>Q109+Q112</f>
        <v>0</v>
      </c>
      <c r="R108" s="446">
        <f>R109+R112</f>
        <v>0</v>
      </c>
      <c r="S108" s="401"/>
      <c r="T108" s="446">
        <f>T109+T112</f>
        <v>0</v>
      </c>
      <c r="U108" s="446">
        <f>U109+U112</f>
        <v>0</v>
      </c>
      <c r="V108" s="401" t="e">
        <f t="shared" si="36"/>
        <v>#DIV/0!</v>
      </c>
      <c r="W108" s="446">
        <f>W109+W112</f>
        <v>0</v>
      </c>
      <c r="X108" s="446">
        <f>X109+X112</f>
        <v>0</v>
      </c>
      <c r="Y108" s="401" t="e">
        <f t="shared" si="37"/>
        <v>#DIV/0!</v>
      </c>
      <c r="Z108" s="446">
        <f>Z109+Z112</f>
        <v>0</v>
      </c>
      <c r="AA108" s="446">
        <f>AA109+AA112</f>
        <v>0</v>
      </c>
      <c r="AB108" s="401" t="e">
        <f t="shared" si="38"/>
        <v>#DIV/0!</v>
      </c>
      <c r="AC108" s="446">
        <f>AC109+AC112</f>
        <v>0</v>
      </c>
      <c r="AD108" s="446">
        <f>AD109+AD112</f>
        <v>0</v>
      </c>
      <c r="AE108" s="401" t="e">
        <f t="shared" si="39"/>
        <v>#DIV/0!</v>
      </c>
      <c r="AF108" s="446">
        <f>AF109+AF112</f>
        <v>0</v>
      </c>
      <c r="AG108" s="446">
        <f>AG109+AG112</f>
        <v>0</v>
      </c>
      <c r="AH108" s="401" t="e">
        <f t="shared" si="40"/>
        <v>#DIV/0!</v>
      </c>
      <c r="AI108" s="446">
        <f>AI109+AI112</f>
        <v>0</v>
      </c>
      <c r="AJ108" s="446">
        <f>AJ109+AJ112</f>
        <v>0</v>
      </c>
      <c r="AK108" s="401" t="e">
        <f t="shared" si="41"/>
        <v>#DIV/0!</v>
      </c>
      <c r="AL108" s="447">
        <f>AL109+AL112</f>
        <v>0</v>
      </c>
      <c r="AM108" s="447">
        <f>AM109+AM112</f>
        <v>0</v>
      </c>
      <c r="AN108" s="401" t="e">
        <f t="shared" si="42"/>
        <v>#DIV/0!</v>
      </c>
      <c r="AO108" s="446">
        <f>AO109+AO112</f>
        <v>0</v>
      </c>
      <c r="AP108" s="446">
        <f>AP109+AP112</f>
        <v>0</v>
      </c>
      <c r="AQ108" s="401" t="e">
        <f t="shared" si="43"/>
        <v>#DIV/0!</v>
      </c>
      <c r="AR108" s="446">
        <f>AR109+AR112</f>
        <v>0</v>
      </c>
      <c r="AS108" s="446">
        <f>AS109+AS112</f>
        <v>0</v>
      </c>
      <c r="AT108" s="401" t="e">
        <f t="shared" si="44"/>
        <v>#DIV/0!</v>
      </c>
      <c r="AU108" s="403">
        <f t="shared" si="30"/>
        <v>0</v>
      </c>
      <c r="AV108" s="403">
        <f t="shared" si="31"/>
        <v>0</v>
      </c>
      <c r="AW108" s="403">
        <f t="shared" si="32"/>
        <v>0</v>
      </c>
      <c r="AX108" s="404" t="e">
        <f t="shared" si="45"/>
        <v>#DIV/0!</v>
      </c>
      <c r="BD108" s="405">
        <f t="shared" si="48"/>
        <v>0</v>
      </c>
      <c r="BE108" s="405">
        <f aca="true" t="shared" si="52" ref="BE108:BF176">AR108+AO108+AL108+AI108+AF108+AC108+Z108+W108+T108+Q108+N108+K108</f>
        <v>0</v>
      </c>
      <c r="BF108" s="405">
        <f t="shared" si="52"/>
        <v>0</v>
      </c>
      <c r="BG108" s="406" t="e">
        <f t="shared" si="50"/>
        <v>#DIV/0!</v>
      </c>
    </row>
    <row r="109" spans="1:59" ht="39" customHeight="1">
      <c r="A109" s="493" t="s">
        <v>495</v>
      </c>
      <c r="B109" s="494" t="s">
        <v>413</v>
      </c>
      <c r="C109" s="495">
        <f>C110+C111</f>
        <v>0</v>
      </c>
      <c r="D109" s="495">
        <f>D110+D111</f>
        <v>0</v>
      </c>
      <c r="E109" s="495">
        <f>E110+E111</f>
        <v>0</v>
      </c>
      <c r="F109" s="432" t="e">
        <f t="shared" si="51"/>
        <v>#DIV/0!</v>
      </c>
      <c r="G109" s="410">
        <f t="shared" si="29"/>
        <v>0</v>
      </c>
      <c r="H109" s="410">
        <f t="shared" si="46"/>
        <v>0</v>
      </c>
      <c r="I109" s="410">
        <f t="shared" si="33"/>
        <v>0</v>
      </c>
      <c r="J109" s="444" t="e">
        <f t="shared" si="47"/>
        <v>#DIV/0!</v>
      </c>
      <c r="K109" s="452">
        <f>K110</f>
        <v>0</v>
      </c>
      <c r="L109" s="452">
        <f>L110</f>
        <v>0</v>
      </c>
      <c r="M109" s="401" t="e">
        <f t="shared" si="34"/>
        <v>#DIV/0!</v>
      </c>
      <c r="N109" s="452">
        <f>N110</f>
        <v>0</v>
      </c>
      <c r="O109" s="452">
        <f>O110</f>
        <v>0</v>
      </c>
      <c r="P109" s="401" t="e">
        <f t="shared" si="35"/>
        <v>#DIV/0!</v>
      </c>
      <c r="Q109" s="452">
        <f>Q110</f>
        <v>0</v>
      </c>
      <c r="R109" s="452">
        <f>R110</f>
        <v>0</v>
      </c>
      <c r="S109" s="401"/>
      <c r="T109" s="452">
        <f>T110</f>
        <v>0</v>
      </c>
      <c r="U109" s="452">
        <f>U110</f>
        <v>0</v>
      </c>
      <c r="V109" s="401" t="e">
        <f t="shared" si="36"/>
        <v>#DIV/0!</v>
      </c>
      <c r="W109" s="452">
        <f>W110</f>
        <v>0</v>
      </c>
      <c r="X109" s="452">
        <f>X110</f>
        <v>0</v>
      </c>
      <c r="Y109" s="401" t="e">
        <f t="shared" si="37"/>
        <v>#DIV/0!</v>
      </c>
      <c r="Z109" s="452">
        <f>Z110</f>
        <v>0</v>
      </c>
      <c r="AA109" s="452">
        <f>AA110</f>
        <v>0</v>
      </c>
      <c r="AB109" s="401" t="e">
        <f t="shared" si="38"/>
        <v>#DIV/0!</v>
      </c>
      <c r="AC109" s="452">
        <f>AC110</f>
        <v>0</v>
      </c>
      <c r="AD109" s="452">
        <f>AD110</f>
        <v>0</v>
      </c>
      <c r="AE109" s="401" t="e">
        <f t="shared" si="39"/>
        <v>#DIV/0!</v>
      </c>
      <c r="AF109" s="452">
        <f>AF110</f>
        <v>0</v>
      </c>
      <c r="AG109" s="452">
        <f>AG110</f>
        <v>0</v>
      </c>
      <c r="AH109" s="401" t="e">
        <f t="shared" si="40"/>
        <v>#DIV/0!</v>
      </c>
      <c r="AI109" s="452">
        <f>AI110</f>
        <v>0</v>
      </c>
      <c r="AJ109" s="452">
        <f>AJ110</f>
        <v>0</v>
      </c>
      <c r="AK109" s="401" t="e">
        <f t="shared" si="41"/>
        <v>#DIV/0!</v>
      </c>
      <c r="AL109" s="477">
        <f>AL110</f>
        <v>0</v>
      </c>
      <c r="AM109" s="477">
        <f>AM110</f>
        <v>0</v>
      </c>
      <c r="AN109" s="401" t="e">
        <f t="shared" si="42"/>
        <v>#DIV/0!</v>
      </c>
      <c r="AO109" s="452">
        <f>AO110</f>
        <v>0</v>
      </c>
      <c r="AP109" s="452">
        <f>AP110</f>
        <v>0</v>
      </c>
      <c r="AQ109" s="401" t="e">
        <f t="shared" si="43"/>
        <v>#DIV/0!</v>
      </c>
      <c r="AR109" s="453">
        <f>AR110</f>
        <v>0</v>
      </c>
      <c r="AS109" s="453">
        <f>AS110</f>
        <v>0</v>
      </c>
      <c r="AT109" s="401" t="e">
        <f t="shared" si="44"/>
        <v>#DIV/0!</v>
      </c>
      <c r="AU109" s="403">
        <f t="shared" si="30"/>
        <v>0</v>
      </c>
      <c r="AV109" s="403">
        <f t="shared" si="31"/>
        <v>0</v>
      </c>
      <c r="AW109" s="403">
        <f t="shared" si="32"/>
        <v>0</v>
      </c>
      <c r="AX109" s="404" t="e">
        <f t="shared" si="45"/>
        <v>#DIV/0!</v>
      </c>
      <c r="BD109" s="405">
        <f t="shared" si="48"/>
        <v>0</v>
      </c>
      <c r="BE109" s="405">
        <f t="shared" si="52"/>
        <v>0</v>
      </c>
      <c r="BF109" s="405">
        <f t="shared" si="52"/>
        <v>0</v>
      </c>
      <c r="BG109" s="406" t="e">
        <f t="shared" si="50"/>
        <v>#DIV/0!</v>
      </c>
    </row>
    <row r="110" spans="1:59" ht="57.75" customHeight="1">
      <c r="A110" s="496" t="s">
        <v>496</v>
      </c>
      <c r="B110" s="494" t="s">
        <v>414</v>
      </c>
      <c r="C110" s="495"/>
      <c r="D110" s="497"/>
      <c r="E110" s="497"/>
      <c r="F110" s="432" t="e">
        <f t="shared" si="51"/>
        <v>#DIV/0!</v>
      </c>
      <c r="G110" s="410">
        <f t="shared" si="29"/>
        <v>0</v>
      </c>
      <c r="H110" s="410">
        <f t="shared" si="46"/>
        <v>0</v>
      </c>
      <c r="I110" s="410">
        <f t="shared" si="33"/>
        <v>0</v>
      </c>
      <c r="J110" s="444" t="e">
        <f t="shared" si="47"/>
        <v>#DIV/0!</v>
      </c>
      <c r="K110" s="452"/>
      <c r="L110" s="452"/>
      <c r="M110" s="401" t="e">
        <f t="shared" si="34"/>
        <v>#DIV/0!</v>
      </c>
      <c r="N110" s="452"/>
      <c r="O110" s="452"/>
      <c r="P110" s="401" t="e">
        <f t="shared" si="35"/>
        <v>#DIV/0!</v>
      </c>
      <c r="Q110" s="452"/>
      <c r="R110" s="452"/>
      <c r="S110" s="401"/>
      <c r="T110" s="452"/>
      <c r="U110" s="452"/>
      <c r="V110" s="401" t="e">
        <f t="shared" si="36"/>
        <v>#DIV/0!</v>
      </c>
      <c r="W110" s="452"/>
      <c r="X110" s="452"/>
      <c r="Y110" s="401" t="e">
        <f t="shared" si="37"/>
        <v>#DIV/0!</v>
      </c>
      <c r="Z110" s="452"/>
      <c r="AA110" s="452"/>
      <c r="AB110" s="401" t="e">
        <f t="shared" si="38"/>
        <v>#DIV/0!</v>
      </c>
      <c r="AC110" s="452"/>
      <c r="AD110" s="452"/>
      <c r="AE110" s="401" t="e">
        <f t="shared" si="39"/>
        <v>#DIV/0!</v>
      </c>
      <c r="AF110" s="452"/>
      <c r="AG110" s="452"/>
      <c r="AH110" s="401" t="e">
        <f t="shared" si="40"/>
        <v>#DIV/0!</v>
      </c>
      <c r="AI110" s="452"/>
      <c r="AJ110" s="452"/>
      <c r="AK110" s="401" t="e">
        <f t="shared" si="41"/>
        <v>#DIV/0!</v>
      </c>
      <c r="AL110" s="477"/>
      <c r="AM110" s="477"/>
      <c r="AN110" s="401" t="e">
        <f t="shared" si="42"/>
        <v>#DIV/0!</v>
      </c>
      <c r="AO110" s="452"/>
      <c r="AP110" s="452"/>
      <c r="AQ110" s="401" t="e">
        <f t="shared" si="43"/>
        <v>#DIV/0!</v>
      </c>
      <c r="AR110" s="453"/>
      <c r="AS110" s="453"/>
      <c r="AT110" s="401" t="e">
        <f t="shared" si="44"/>
        <v>#DIV/0!</v>
      </c>
      <c r="AU110" s="403">
        <f t="shared" si="30"/>
        <v>0</v>
      </c>
      <c r="AV110" s="403">
        <f t="shared" si="31"/>
        <v>0</v>
      </c>
      <c r="AW110" s="403">
        <f t="shared" si="32"/>
        <v>0</v>
      </c>
      <c r="AX110" s="404" t="e">
        <f t="shared" si="45"/>
        <v>#DIV/0!</v>
      </c>
      <c r="BD110" s="405">
        <f>BE110</f>
        <v>0</v>
      </c>
      <c r="BE110" s="405">
        <f>AR110+AO110+AL110+AI110+AF110+AC110+Z110+W110+T110+Q110+N110+K110</f>
        <v>0</v>
      </c>
      <c r="BF110" s="405">
        <f>AS110+AP110+AM110+AJ110+AG110+AD110+AA110+X110+U110+R110+O110+L110</f>
        <v>0</v>
      </c>
      <c r="BG110" s="406" t="e">
        <f>BF110/BE110*100</f>
        <v>#DIV/0!</v>
      </c>
    </row>
    <row r="111" spans="1:59" ht="37.5">
      <c r="A111" s="493" t="s">
        <v>593</v>
      </c>
      <c r="B111" s="494" t="s">
        <v>413</v>
      </c>
      <c r="C111" s="495"/>
      <c r="D111" s="497"/>
      <c r="E111" s="497"/>
      <c r="F111" s="432" t="e">
        <f t="shared" si="51"/>
        <v>#DIV/0!</v>
      </c>
      <c r="G111" s="410">
        <f>K111+N111+Q111+T111+W111+Z111+AC111+AF111+AI111+AL111+AO111+AR111</f>
        <v>0</v>
      </c>
      <c r="H111" s="410">
        <f>G111</f>
        <v>0</v>
      </c>
      <c r="I111" s="410">
        <f>L111+O111+R111+U111+X111+AA111+AD111+AG111+AJ111+AM111+AP111+AS111</f>
        <v>0</v>
      </c>
      <c r="J111" s="444" t="e">
        <f>I111/H111*100</f>
        <v>#DIV/0!</v>
      </c>
      <c r="K111" s="452"/>
      <c r="L111" s="452"/>
      <c r="M111" s="401" t="e">
        <f>L111/K111*100</f>
        <v>#DIV/0!</v>
      </c>
      <c r="N111" s="452"/>
      <c r="O111" s="452"/>
      <c r="P111" s="401" t="e">
        <f>O111/N111*100</f>
        <v>#DIV/0!</v>
      </c>
      <c r="Q111" s="452"/>
      <c r="R111" s="452"/>
      <c r="S111" s="401"/>
      <c r="T111" s="452"/>
      <c r="U111" s="452"/>
      <c r="V111" s="401" t="e">
        <f>U111/T111*100</f>
        <v>#DIV/0!</v>
      </c>
      <c r="W111" s="452"/>
      <c r="X111" s="452"/>
      <c r="Y111" s="401" t="e">
        <f>X111/W111*100</f>
        <v>#DIV/0!</v>
      </c>
      <c r="Z111" s="452"/>
      <c r="AA111" s="452"/>
      <c r="AB111" s="401" t="e">
        <f>AA111/Z111*100</f>
        <v>#DIV/0!</v>
      </c>
      <c r="AC111" s="452"/>
      <c r="AD111" s="452"/>
      <c r="AE111" s="401" t="e">
        <f>AD111/AC111*100</f>
        <v>#DIV/0!</v>
      </c>
      <c r="AF111" s="452"/>
      <c r="AG111" s="452"/>
      <c r="AH111" s="401" t="e">
        <f>AG111/AF111*100</f>
        <v>#DIV/0!</v>
      </c>
      <c r="AI111" s="452"/>
      <c r="AJ111" s="452"/>
      <c r="AK111" s="401" t="e">
        <f>AJ111/AI111*100</f>
        <v>#DIV/0!</v>
      </c>
      <c r="AL111" s="477"/>
      <c r="AM111" s="477"/>
      <c r="AN111" s="401" t="e">
        <f>AM111/AL111*100</f>
        <v>#DIV/0!</v>
      </c>
      <c r="AO111" s="452"/>
      <c r="AP111" s="452"/>
      <c r="AQ111" s="401" t="e">
        <f>AP111/AO111*100</f>
        <v>#DIV/0!</v>
      </c>
      <c r="AR111" s="453"/>
      <c r="AS111" s="453"/>
      <c r="AT111" s="401" t="e">
        <f>AS111/AR111*100</f>
        <v>#DIV/0!</v>
      </c>
      <c r="AU111" s="403">
        <f t="shared" si="30"/>
        <v>0</v>
      </c>
      <c r="AV111" s="403">
        <f t="shared" si="31"/>
        <v>0</v>
      </c>
      <c r="AW111" s="403">
        <f t="shared" si="32"/>
        <v>0</v>
      </c>
      <c r="AX111" s="404" t="e">
        <f>AW111/AV111*100</f>
        <v>#DIV/0!</v>
      </c>
      <c r="BD111" s="405">
        <f>BE111</f>
        <v>0</v>
      </c>
      <c r="BE111" s="405">
        <f>AR111+AO111+AL111+AI111+AF111+AC111+Z111+W111+T111+Q111+N111+K111</f>
        <v>0</v>
      </c>
      <c r="BF111" s="405">
        <f>AS111+AP111+AM111+AJ111+AG111+AD111+AA111+X111+U111+R111+O111+L111</f>
        <v>0</v>
      </c>
      <c r="BG111" s="406" t="e">
        <f>BF111/BE111*100</f>
        <v>#DIV/0!</v>
      </c>
    </row>
    <row r="112" spans="1:59" s="448" customFormat="1" ht="46.5" customHeight="1">
      <c r="A112" s="475" t="s">
        <v>497</v>
      </c>
      <c r="B112" s="450" t="s">
        <v>415</v>
      </c>
      <c r="C112" s="443">
        <f>C113+C114</f>
        <v>0</v>
      </c>
      <c r="D112" s="443">
        <f>D113+D114</f>
        <v>0</v>
      </c>
      <c r="E112" s="443">
        <f>E113+E114</f>
        <v>0</v>
      </c>
      <c r="F112" s="432" t="e">
        <f t="shared" si="51"/>
        <v>#DIV/0!</v>
      </c>
      <c r="G112" s="410">
        <f t="shared" si="29"/>
        <v>0</v>
      </c>
      <c r="H112" s="410">
        <f t="shared" si="46"/>
        <v>0</v>
      </c>
      <c r="I112" s="410">
        <f t="shared" si="33"/>
        <v>0</v>
      </c>
      <c r="J112" s="444" t="e">
        <f t="shared" si="47"/>
        <v>#DIV/0!</v>
      </c>
      <c r="K112" s="446">
        <f>K113+K114</f>
        <v>0</v>
      </c>
      <c r="L112" s="446">
        <f>L113+L114</f>
        <v>0</v>
      </c>
      <c r="M112" s="401" t="e">
        <f t="shared" si="34"/>
        <v>#DIV/0!</v>
      </c>
      <c r="N112" s="446">
        <f>N113+N114</f>
        <v>0</v>
      </c>
      <c r="O112" s="446">
        <f>O113+O114</f>
        <v>0</v>
      </c>
      <c r="P112" s="401" t="e">
        <f t="shared" si="35"/>
        <v>#DIV/0!</v>
      </c>
      <c r="Q112" s="446">
        <f>Q113+Q114</f>
        <v>0</v>
      </c>
      <c r="R112" s="446">
        <f>R113+R114</f>
        <v>0</v>
      </c>
      <c r="S112" s="401"/>
      <c r="T112" s="446">
        <f>T113+T114</f>
        <v>0</v>
      </c>
      <c r="U112" s="446">
        <f>U113+U114</f>
        <v>0</v>
      </c>
      <c r="V112" s="401" t="e">
        <f t="shared" si="36"/>
        <v>#DIV/0!</v>
      </c>
      <c r="W112" s="446">
        <f>W113+W114</f>
        <v>0</v>
      </c>
      <c r="X112" s="446">
        <f>X113+X114</f>
        <v>0</v>
      </c>
      <c r="Y112" s="401" t="e">
        <f t="shared" si="37"/>
        <v>#DIV/0!</v>
      </c>
      <c r="Z112" s="446">
        <f>Z113+Z114</f>
        <v>0</v>
      </c>
      <c r="AA112" s="446">
        <f>AA113+AA114</f>
        <v>0</v>
      </c>
      <c r="AB112" s="401" t="e">
        <f t="shared" si="38"/>
        <v>#DIV/0!</v>
      </c>
      <c r="AC112" s="446">
        <f>AC113+AC114</f>
        <v>0</v>
      </c>
      <c r="AD112" s="446">
        <f>AD113+AD114</f>
        <v>0</v>
      </c>
      <c r="AE112" s="401" t="e">
        <f t="shared" si="39"/>
        <v>#DIV/0!</v>
      </c>
      <c r="AF112" s="446">
        <f>AF113+AF114</f>
        <v>0</v>
      </c>
      <c r="AG112" s="446">
        <f>AG113+AG114</f>
        <v>0</v>
      </c>
      <c r="AH112" s="401" t="e">
        <f t="shared" si="40"/>
        <v>#DIV/0!</v>
      </c>
      <c r="AI112" s="446">
        <f>AI113+AI114</f>
        <v>0</v>
      </c>
      <c r="AJ112" s="446">
        <f>AJ113+AJ114</f>
        <v>0</v>
      </c>
      <c r="AK112" s="401" t="e">
        <f t="shared" si="41"/>
        <v>#DIV/0!</v>
      </c>
      <c r="AL112" s="447">
        <f>AL113+AL114</f>
        <v>0</v>
      </c>
      <c r="AM112" s="447">
        <f>AM113+AM114</f>
        <v>0</v>
      </c>
      <c r="AN112" s="401" t="e">
        <f t="shared" si="42"/>
        <v>#DIV/0!</v>
      </c>
      <c r="AO112" s="446">
        <f>AO113+AO114</f>
        <v>0</v>
      </c>
      <c r="AP112" s="446">
        <f>AP113+AP114</f>
        <v>0</v>
      </c>
      <c r="AQ112" s="401" t="e">
        <f t="shared" si="43"/>
        <v>#DIV/0!</v>
      </c>
      <c r="AR112" s="446">
        <f>AR113+AR114</f>
        <v>0</v>
      </c>
      <c r="AS112" s="446">
        <f>AS113+AS114</f>
        <v>0</v>
      </c>
      <c r="AT112" s="401" t="e">
        <f t="shared" si="44"/>
        <v>#DIV/0!</v>
      </c>
      <c r="AU112" s="403">
        <f t="shared" si="30"/>
        <v>0</v>
      </c>
      <c r="AV112" s="403">
        <f t="shared" si="31"/>
        <v>0</v>
      </c>
      <c r="AW112" s="403">
        <f t="shared" si="32"/>
        <v>0</v>
      </c>
      <c r="AX112" s="404" t="e">
        <f t="shared" si="45"/>
        <v>#DIV/0!</v>
      </c>
      <c r="BD112" s="405"/>
      <c r="BE112" s="405"/>
      <c r="BF112" s="405"/>
      <c r="BG112" s="406"/>
    </row>
    <row r="113" spans="1:59" s="448" customFormat="1" ht="56.25" customHeight="1">
      <c r="A113" s="475" t="s">
        <v>498</v>
      </c>
      <c r="B113" s="450" t="s">
        <v>416</v>
      </c>
      <c r="C113" s="443"/>
      <c r="D113" s="443"/>
      <c r="E113" s="443"/>
      <c r="F113" s="432" t="e">
        <f t="shared" si="51"/>
        <v>#DIV/0!</v>
      </c>
      <c r="G113" s="410">
        <f t="shared" si="29"/>
        <v>0</v>
      </c>
      <c r="H113" s="410">
        <f t="shared" si="46"/>
        <v>0</v>
      </c>
      <c r="I113" s="410">
        <f t="shared" si="33"/>
        <v>0</v>
      </c>
      <c r="J113" s="444" t="e">
        <f t="shared" si="47"/>
        <v>#DIV/0!</v>
      </c>
      <c r="K113" s="446"/>
      <c r="L113" s="446"/>
      <c r="M113" s="401" t="e">
        <f t="shared" si="34"/>
        <v>#DIV/0!</v>
      </c>
      <c r="N113" s="446"/>
      <c r="O113" s="446"/>
      <c r="P113" s="401" t="e">
        <f t="shared" si="35"/>
        <v>#DIV/0!</v>
      </c>
      <c r="Q113" s="446"/>
      <c r="R113" s="446"/>
      <c r="S113" s="401"/>
      <c r="T113" s="468"/>
      <c r="U113" s="468"/>
      <c r="V113" s="401" t="e">
        <f t="shared" si="36"/>
        <v>#DIV/0!</v>
      </c>
      <c r="W113" s="468"/>
      <c r="X113" s="468"/>
      <c r="Y113" s="401" t="e">
        <f t="shared" si="37"/>
        <v>#DIV/0!</v>
      </c>
      <c r="Z113" s="468"/>
      <c r="AA113" s="468"/>
      <c r="AB113" s="401" t="e">
        <f t="shared" si="38"/>
        <v>#DIV/0!</v>
      </c>
      <c r="AC113" s="468"/>
      <c r="AD113" s="468"/>
      <c r="AE113" s="401" t="e">
        <f t="shared" si="39"/>
        <v>#DIV/0!</v>
      </c>
      <c r="AF113" s="468"/>
      <c r="AG113" s="468"/>
      <c r="AH113" s="401" t="e">
        <f t="shared" si="40"/>
        <v>#DIV/0!</v>
      </c>
      <c r="AI113" s="468"/>
      <c r="AJ113" s="468"/>
      <c r="AK113" s="401" t="e">
        <f t="shared" si="41"/>
        <v>#DIV/0!</v>
      </c>
      <c r="AL113" s="481"/>
      <c r="AM113" s="481"/>
      <c r="AN113" s="401" t="e">
        <f t="shared" si="42"/>
        <v>#DIV/0!</v>
      </c>
      <c r="AO113" s="468"/>
      <c r="AP113" s="468"/>
      <c r="AQ113" s="401" t="e">
        <f t="shared" si="43"/>
        <v>#DIV/0!</v>
      </c>
      <c r="AR113" s="468"/>
      <c r="AS113" s="468"/>
      <c r="AT113" s="401" t="e">
        <f t="shared" si="44"/>
        <v>#DIV/0!</v>
      </c>
      <c r="AU113" s="403">
        <f t="shared" si="30"/>
        <v>0</v>
      </c>
      <c r="AV113" s="403">
        <f t="shared" si="31"/>
        <v>0</v>
      </c>
      <c r="AW113" s="403">
        <f t="shared" si="32"/>
        <v>0</v>
      </c>
      <c r="AX113" s="404" t="e">
        <f t="shared" si="45"/>
        <v>#DIV/0!</v>
      </c>
      <c r="BD113" s="405">
        <f>BE113</f>
        <v>0</v>
      </c>
      <c r="BE113" s="405">
        <f>AR113+AO113+AL113+AI113+AF113+AC113+Z113+W113+T113+Q113+N113+K113</f>
        <v>0</v>
      </c>
      <c r="BF113" s="405">
        <f>AS113+AP113+AM113+AJ113+AG113+AD113+AA113+X113+U113+R113+O113+L113</f>
        <v>0</v>
      </c>
      <c r="BG113" s="406" t="e">
        <f>BF113/BE113*100</f>
        <v>#DIV/0!</v>
      </c>
    </row>
    <row r="114" spans="1:59" s="498" customFormat="1" ht="44.25" customHeight="1">
      <c r="A114" s="475" t="s">
        <v>499</v>
      </c>
      <c r="B114" s="450" t="s">
        <v>415</v>
      </c>
      <c r="C114" s="451"/>
      <c r="D114" s="451"/>
      <c r="E114" s="451"/>
      <c r="F114" s="432" t="e">
        <f t="shared" si="51"/>
        <v>#DIV/0!</v>
      </c>
      <c r="G114" s="410">
        <f t="shared" si="29"/>
        <v>0</v>
      </c>
      <c r="H114" s="410">
        <f t="shared" si="46"/>
        <v>0</v>
      </c>
      <c r="I114" s="410">
        <f t="shared" si="33"/>
        <v>0</v>
      </c>
      <c r="J114" s="444" t="e">
        <f t="shared" si="47"/>
        <v>#DIV/0!</v>
      </c>
      <c r="K114" s="446"/>
      <c r="L114" s="446"/>
      <c r="M114" s="401" t="e">
        <f t="shared" si="34"/>
        <v>#DIV/0!</v>
      </c>
      <c r="N114" s="446"/>
      <c r="O114" s="446"/>
      <c r="P114" s="401" t="e">
        <f t="shared" si="35"/>
        <v>#DIV/0!</v>
      </c>
      <c r="Q114" s="446"/>
      <c r="R114" s="446"/>
      <c r="S114" s="401"/>
      <c r="T114" s="468"/>
      <c r="U114" s="468"/>
      <c r="V114" s="401" t="e">
        <f t="shared" si="36"/>
        <v>#DIV/0!</v>
      </c>
      <c r="W114" s="468"/>
      <c r="X114" s="468"/>
      <c r="Y114" s="401" t="e">
        <f t="shared" si="37"/>
        <v>#DIV/0!</v>
      </c>
      <c r="Z114" s="468"/>
      <c r="AA114" s="468"/>
      <c r="AB114" s="401" t="e">
        <f t="shared" si="38"/>
        <v>#DIV/0!</v>
      </c>
      <c r="AC114" s="468"/>
      <c r="AD114" s="468"/>
      <c r="AE114" s="401" t="e">
        <f t="shared" si="39"/>
        <v>#DIV/0!</v>
      </c>
      <c r="AF114" s="468"/>
      <c r="AG114" s="468"/>
      <c r="AH114" s="401" t="e">
        <f t="shared" si="40"/>
        <v>#DIV/0!</v>
      </c>
      <c r="AI114" s="468"/>
      <c r="AJ114" s="468"/>
      <c r="AK114" s="401" t="e">
        <f t="shared" si="41"/>
        <v>#DIV/0!</v>
      </c>
      <c r="AL114" s="481"/>
      <c r="AM114" s="481"/>
      <c r="AN114" s="401" t="e">
        <f t="shared" si="42"/>
        <v>#DIV/0!</v>
      </c>
      <c r="AO114" s="468"/>
      <c r="AP114" s="468"/>
      <c r="AQ114" s="401" t="e">
        <f t="shared" si="43"/>
        <v>#DIV/0!</v>
      </c>
      <c r="AR114" s="468"/>
      <c r="AS114" s="468"/>
      <c r="AT114" s="401" t="e">
        <f t="shared" si="44"/>
        <v>#DIV/0!</v>
      </c>
      <c r="AU114" s="403">
        <f t="shared" si="30"/>
        <v>0</v>
      </c>
      <c r="AV114" s="403">
        <f t="shared" si="31"/>
        <v>0</v>
      </c>
      <c r="AW114" s="403">
        <f t="shared" si="32"/>
        <v>0</v>
      </c>
      <c r="AX114" s="404" t="e">
        <f t="shared" si="45"/>
        <v>#DIV/0!</v>
      </c>
      <c r="BD114" s="405">
        <f>BE114</f>
        <v>0</v>
      </c>
      <c r="BE114" s="405">
        <f>AR114+AO114+AL114+AI114+AF114+AC114+Z114+W114+T114+Q114+N114+K114</f>
        <v>0</v>
      </c>
      <c r="BF114" s="405">
        <f>AS114+AP114+AM114+AJ114+AG114+AD114+AA114+X114+U114+R114+O114+L114</f>
        <v>0</v>
      </c>
      <c r="BG114" s="406" t="e">
        <f>BF114/BE114*100</f>
        <v>#DIV/0!</v>
      </c>
    </row>
    <row r="115" spans="1:59" s="448" customFormat="1" ht="180.75" customHeight="1">
      <c r="A115" s="698" t="s">
        <v>417</v>
      </c>
      <c r="B115" s="499" t="s">
        <v>594</v>
      </c>
      <c r="C115" s="443">
        <f>C116</f>
        <v>0</v>
      </c>
      <c r="D115" s="443">
        <f>D116</f>
        <v>0</v>
      </c>
      <c r="E115" s="443">
        <f>E116</f>
        <v>0</v>
      </c>
      <c r="F115" s="432" t="e">
        <f t="shared" si="51"/>
        <v>#DIV/0!</v>
      </c>
      <c r="G115" s="410">
        <f t="shared" si="29"/>
        <v>0</v>
      </c>
      <c r="H115" s="410">
        <f t="shared" si="46"/>
        <v>0</v>
      </c>
      <c r="I115" s="410">
        <f t="shared" si="33"/>
        <v>0</v>
      </c>
      <c r="J115" s="444" t="e">
        <f t="shared" si="47"/>
        <v>#DIV/0!</v>
      </c>
      <c r="K115" s="446">
        <f>K116</f>
        <v>0</v>
      </c>
      <c r="L115" s="446">
        <v>0</v>
      </c>
      <c r="M115" s="401" t="e">
        <f t="shared" si="34"/>
        <v>#DIV/0!</v>
      </c>
      <c r="N115" s="446">
        <f aca="true" t="shared" si="53" ref="N115:O117">N116</f>
        <v>0</v>
      </c>
      <c r="O115" s="446">
        <f t="shared" si="53"/>
        <v>0</v>
      </c>
      <c r="P115" s="401" t="e">
        <f t="shared" si="35"/>
        <v>#DIV/0!</v>
      </c>
      <c r="Q115" s="446">
        <f aca="true" t="shared" si="54" ref="Q115:R117">Q116</f>
        <v>0</v>
      </c>
      <c r="R115" s="446">
        <f t="shared" si="54"/>
        <v>0</v>
      </c>
      <c r="S115" s="401"/>
      <c r="T115" s="446">
        <f aca="true" t="shared" si="55" ref="T115:U117">T116</f>
        <v>0</v>
      </c>
      <c r="U115" s="446">
        <f t="shared" si="55"/>
        <v>0</v>
      </c>
      <c r="V115" s="401" t="e">
        <f t="shared" si="36"/>
        <v>#DIV/0!</v>
      </c>
      <c r="W115" s="446">
        <f aca="true" t="shared" si="56" ref="W115:X117">W116</f>
        <v>0</v>
      </c>
      <c r="X115" s="446">
        <f t="shared" si="56"/>
        <v>0</v>
      </c>
      <c r="Y115" s="401" t="e">
        <f t="shared" si="37"/>
        <v>#DIV/0!</v>
      </c>
      <c r="Z115" s="446">
        <f aca="true" t="shared" si="57" ref="Z115:AA117">Z116</f>
        <v>0</v>
      </c>
      <c r="AA115" s="446">
        <f t="shared" si="57"/>
        <v>0</v>
      </c>
      <c r="AB115" s="401" t="e">
        <f t="shared" si="38"/>
        <v>#DIV/0!</v>
      </c>
      <c r="AC115" s="446">
        <f aca="true" t="shared" si="58" ref="AC115:AD117">AC116</f>
        <v>0</v>
      </c>
      <c r="AD115" s="446">
        <f t="shared" si="58"/>
        <v>0</v>
      </c>
      <c r="AE115" s="401" t="e">
        <f t="shared" si="39"/>
        <v>#DIV/0!</v>
      </c>
      <c r="AF115" s="446">
        <f aca="true" t="shared" si="59" ref="AF115:AG117">AF116</f>
        <v>0</v>
      </c>
      <c r="AG115" s="446">
        <f t="shared" si="59"/>
        <v>0</v>
      </c>
      <c r="AH115" s="401" t="e">
        <f t="shared" si="40"/>
        <v>#DIV/0!</v>
      </c>
      <c r="AI115" s="446">
        <f aca="true" t="shared" si="60" ref="AI115:AJ117">AI116</f>
        <v>0</v>
      </c>
      <c r="AJ115" s="446">
        <f t="shared" si="60"/>
        <v>0</v>
      </c>
      <c r="AK115" s="401" t="e">
        <f t="shared" si="41"/>
        <v>#DIV/0!</v>
      </c>
      <c r="AL115" s="447">
        <f aca="true" t="shared" si="61" ref="AL115:AM117">AL116</f>
        <v>0</v>
      </c>
      <c r="AM115" s="447">
        <f t="shared" si="61"/>
        <v>0</v>
      </c>
      <c r="AN115" s="401" t="e">
        <f t="shared" si="42"/>
        <v>#DIV/0!</v>
      </c>
      <c r="AO115" s="446">
        <f aca="true" t="shared" si="62" ref="AO115:AP117">AO116</f>
        <v>0</v>
      </c>
      <c r="AP115" s="446">
        <f t="shared" si="62"/>
        <v>0</v>
      </c>
      <c r="AQ115" s="401" t="e">
        <f t="shared" si="43"/>
        <v>#DIV/0!</v>
      </c>
      <c r="AR115" s="446">
        <f aca="true" t="shared" si="63" ref="AR115:AS117">AR116</f>
        <v>0</v>
      </c>
      <c r="AS115" s="446">
        <f t="shared" si="63"/>
        <v>0</v>
      </c>
      <c r="AT115" s="401" t="e">
        <f t="shared" si="44"/>
        <v>#DIV/0!</v>
      </c>
      <c r="AU115" s="403">
        <f aca="true" t="shared" si="64" ref="AU115:AU123">C115+G115</f>
        <v>0</v>
      </c>
      <c r="AV115" s="403">
        <f aca="true" t="shared" si="65" ref="AV115:AV123">D115+H115</f>
        <v>0</v>
      </c>
      <c r="AW115" s="403">
        <f aca="true" t="shared" si="66" ref="AW115:AW123">E115+I115</f>
        <v>0</v>
      </c>
      <c r="AX115" s="404" t="e">
        <f t="shared" si="45"/>
        <v>#DIV/0!</v>
      </c>
      <c r="BD115" s="405">
        <f t="shared" si="48"/>
        <v>0</v>
      </c>
      <c r="BE115" s="405">
        <f t="shared" si="52"/>
        <v>0</v>
      </c>
      <c r="BF115" s="405">
        <f t="shared" si="52"/>
        <v>0</v>
      </c>
      <c r="BG115" s="406" t="e">
        <f t="shared" si="50"/>
        <v>#DIV/0!</v>
      </c>
    </row>
    <row r="116" spans="1:59" ht="182.25" customHeight="1">
      <c r="A116" s="475" t="s">
        <v>556</v>
      </c>
      <c r="B116" s="476" t="s">
        <v>595</v>
      </c>
      <c r="C116" s="451">
        <f aca="true" t="shared" si="67" ref="C116:E117">C117</f>
        <v>0</v>
      </c>
      <c r="D116" s="451">
        <f t="shared" si="67"/>
        <v>0</v>
      </c>
      <c r="E116" s="451">
        <f t="shared" si="67"/>
        <v>0</v>
      </c>
      <c r="F116" s="432" t="e">
        <f t="shared" si="51"/>
        <v>#DIV/0!</v>
      </c>
      <c r="G116" s="410">
        <f t="shared" si="29"/>
        <v>0</v>
      </c>
      <c r="H116" s="410">
        <f t="shared" si="46"/>
        <v>0</v>
      </c>
      <c r="I116" s="410">
        <f t="shared" si="33"/>
        <v>0</v>
      </c>
      <c r="J116" s="444" t="e">
        <f t="shared" si="47"/>
        <v>#DIV/0!</v>
      </c>
      <c r="K116" s="446">
        <f>K117</f>
        <v>0</v>
      </c>
      <c r="L116" s="446">
        <f>L117</f>
        <v>0</v>
      </c>
      <c r="M116" s="401" t="e">
        <f t="shared" si="34"/>
        <v>#DIV/0!</v>
      </c>
      <c r="N116" s="446">
        <f t="shared" si="53"/>
        <v>0</v>
      </c>
      <c r="O116" s="446">
        <f t="shared" si="53"/>
        <v>0</v>
      </c>
      <c r="P116" s="401" t="e">
        <f t="shared" si="35"/>
        <v>#DIV/0!</v>
      </c>
      <c r="Q116" s="446">
        <f t="shared" si="54"/>
        <v>0</v>
      </c>
      <c r="R116" s="446">
        <f t="shared" si="54"/>
        <v>0</v>
      </c>
      <c r="S116" s="401"/>
      <c r="T116" s="446">
        <f t="shared" si="55"/>
        <v>0</v>
      </c>
      <c r="U116" s="446">
        <f t="shared" si="55"/>
        <v>0</v>
      </c>
      <c r="V116" s="401" t="e">
        <f t="shared" si="36"/>
        <v>#DIV/0!</v>
      </c>
      <c r="W116" s="446">
        <f t="shared" si="56"/>
        <v>0</v>
      </c>
      <c r="X116" s="446">
        <f t="shared" si="56"/>
        <v>0</v>
      </c>
      <c r="Y116" s="401" t="e">
        <f t="shared" si="37"/>
        <v>#DIV/0!</v>
      </c>
      <c r="Z116" s="446">
        <f t="shared" si="57"/>
        <v>0</v>
      </c>
      <c r="AA116" s="446">
        <f t="shared" si="57"/>
        <v>0</v>
      </c>
      <c r="AB116" s="401" t="e">
        <f t="shared" si="38"/>
        <v>#DIV/0!</v>
      </c>
      <c r="AC116" s="446">
        <f t="shared" si="58"/>
        <v>0</v>
      </c>
      <c r="AD116" s="446">
        <f t="shared" si="58"/>
        <v>0</v>
      </c>
      <c r="AE116" s="401" t="e">
        <f t="shared" si="39"/>
        <v>#DIV/0!</v>
      </c>
      <c r="AF116" s="446">
        <f t="shared" si="59"/>
        <v>0</v>
      </c>
      <c r="AG116" s="446">
        <f t="shared" si="59"/>
        <v>0</v>
      </c>
      <c r="AH116" s="401" t="e">
        <f t="shared" si="40"/>
        <v>#DIV/0!</v>
      </c>
      <c r="AI116" s="446">
        <f t="shared" si="60"/>
        <v>0</v>
      </c>
      <c r="AJ116" s="446">
        <f t="shared" si="60"/>
        <v>0</v>
      </c>
      <c r="AK116" s="401" t="e">
        <f t="shared" si="41"/>
        <v>#DIV/0!</v>
      </c>
      <c r="AL116" s="447">
        <f t="shared" si="61"/>
        <v>0</v>
      </c>
      <c r="AM116" s="447">
        <f t="shared" si="61"/>
        <v>0</v>
      </c>
      <c r="AN116" s="401" t="e">
        <f t="shared" si="42"/>
        <v>#DIV/0!</v>
      </c>
      <c r="AO116" s="446">
        <f t="shared" si="62"/>
        <v>0</v>
      </c>
      <c r="AP116" s="446">
        <f t="shared" si="62"/>
        <v>0</v>
      </c>
      <c r="AQ116" s="401" t="e">
        <f t="shared" si="43"/>
        <v>#DIV/0!</v>
      </c>
      <c r="AR116" s="446">
        <f t="shared" si="63"/>
        <v>0</v>
      </c>
      <c r="AS116" s="446">
        <f t="shared" si="63"/>
        <v>0</v>
      </c>
      <c r="AT116" s="401" t="e">
        <f t="shared" si="44"/>
        <v>#DIV/0!</v>
      </c>
      <c r="AU116" s="403">
        <f t="shared" si="64"/>
        <v>0</v>
      </c>
      <c r="AV116" s="403">
        <f t="shared" si="65"/>
        <v>0</v>
      </c>
      <c r="AW116" s="403">
        <f t="shared" si="66"/>
        <v>0</v>
      </c>
      <c r="AX116" s="404" t="e">
        <f t="shared" si="45"/>
        <v>#DIV/0!</v>
      </c>
      <c r="BD116" s="405">
        <f t="shared" si="48"/>
        <v>0</v>
      </c>
      <c r="BE116" s="405">
        <f t="shared" si="52"/>
        <v>0</v>
      </c>
      <c r="BF116" s="405">
        <f t="shared" si="52"/>
        <v>0</v>
      </c>
      <c r="BG116" s="406" t="e">
        <f t="shared" si="50"/>
        <v>#DIV/0!</v>
      </c>
    </row>
    <row r="117" spans="1:59" ht="150">
      <c r="A117" s="475" t="s">
        <v>557</v>
      </c>
      <c r="B117" s="476" t="s">
        <v>596</v>
      </c>
      <c r="C117" s="451">
        <f t="shared" si="67"/>
        <v>0</v>
      </c>
      <c r="D117" s="451">
        <f t="shared" si="67"/>
        <v>0</v>
      </c>
      <c r="E117" s="451">
        <f t="shared" si="67"/>
        <v>0</v>
      </c>
      <c r="F117" s="432" t="e">
        <f t="shared" si="51"/>
        <v>#DIV/0!</v>
      </c>
      <c r="G117" s="410">
        <f t="shared" si="29"/>
        <v>0</v>
      </c>
      <c r="H117" s="410">
        <f t="shared" si="46"/>
        <v>0</v>
      </c>
      <c r="I117" s="410">
        <f t="shared" si="33"/>
        <v>0</v>
      </c>
      <c r="J117" s="444" t="e">
        <f t="shared" si="47"/>
        <v>#DIV/0!</v>
      </c>
      <c r="K117" s="446">
        <f>K118</f>
        <v>0</v>
      </c>
      <c r="L117" s="446">
        <f>L118</f>
        <v>0</v>
      </c>
      <c r="M117" s="401" t="e">
        <f t="shared" si="34"/>
        <v>#DIV/0!</v>
      </c>
      <c r="N117" s="446">
        <f t="shared" si="53"/>
        <v>0</v>
      </c>
      <c r="O117" s="446">
        <f t="shared" si="53"/>
        <v>0</v>
      </c>
      <c r="P117" s="401" t="e">
        <f t="shared" si="35"/>
        <v>#DIV/0!</v>
      </c>
      <c r="Q117" s="446">
        <f t="shared" si="54"/>
        <v>0</v>
      </c>
      <c r="R117" s="446">
        <f t="shared" si="54"/>
        <v>0</v>
      </c>
      <c r="S117" s="401"/>
      <c r="T117" s="446">
        <f t="shared" si="55"/>
        <v>0</v>
      </c>
      <c r="U117" s="446">
        <f t="shared" si="55"/>
        <v>0</v>
      </c>
      <c r="V117" s="401" t="e">
        <f t="shared" si="36"/>
        <v>#DIV/0!</v>
      </c>
      <c r="W117" s="446">
        <f t="shared" si="56"/>
        <v>0</v>
      </c>
      <c r="X117" s="446">
        <f t="shared" si="56"/>
        <v>0</v>
      </c>
      <c r="Y117" s="401" t="e">
        <f t="shared" si="37"/>
        <v>#DIV/0!</v>
      </c>
      <c r="Z117" s="446">
        <f t="shared" si="57"/>
        <v>0</v>
      </c>
      <c r="AA117" s="446">
        <f t="shared" si="57"/>
        <v>0</v>
      </c>
      <c r="AB117" s="401" t="e">
        <f t="shared" si="38"/>
        <v>#DIV/0!</v>
      </c>
      <c r="AC117" s="446">
        <f t="shared" si="58"/>
        <v>0</v>
      </c>
      <c r="AD117" s="446">
        <f t="shared" si="58"/>
        <v>0</v>
      </c>
      <c r="AE117" s="401" t="e">
        <f t="shared" si="39"/>
        <v>#DIV/0!</v>
      </c>
      <c r="AF117" s="446">
        <f t="shared" si="59"/>
        <v>0</v>
      </c>
      <c r="AG117" s="446">
        <f t="shared" si="59"/>
        <v>0</v>
      </c>
      <c r="AH117" s="401" t="e">
        <f t="shared" si="40"/>
        <v>#DIV/0!</v>
      </c>
      <c r="AI117" s="446">
        <f t="shared" si="60"/>
        <v>0</v>
      </c>
      <c r="AJ117" s="446">
        <f t="shared" si="60"/>
        <v>0</v>
      </c>
      <c r="AK117" s="401" t="e">
        <f t="shared" si="41"/>
        <v>#DIV/0!</v>
      </c>
      <c r="AL117" s="447">
        <f t="shared" si="61"/>
        <v>0</v>
      </c>
      <c r="AM117" s="447">
        <f t="shared" si="61"/>
        <v>0</v>
      </c>
      <c r="AN117" s="401" t="e">
        <f t="shared" si="42"/>
        <v>#DIV/0!</v>
      </c>
      <c r="AO117" s="446">
        <f t="shared" si="62"/>
        <v>0</v>
      </c>
      <c r="AP117" s="446">
        <f t="shared" si="62"/>
        <v>0</v>
      </c>
      <c r="AQ117" s="401" t="e">
        <f t="shared" si="43"/>
        <v>#DIV/0!</v>
      </c>
      <c r="AR117" s="446">
        <f t="shared" si="63"/>
        <v>0</v>
      </c>
      <c r="AS117" s="446">
        <f t="shared" si="63"/>
        <v>0</v>
      </c>
      <c r="AT117" s="401" t="e">
        <f t="shared" si="44"/>
        <v>#DIV/0!</v>
      </c>
      <c r="AU117" s="403">
        <f t="shared" si="64"/>
        <v>0</v>
      </c>
      <c r="AV117" s="403">
        <f t="shared" si="65"/>
        <v>0</v>
      </c>
      <c r="AW117" s="403">
        <f t="shared" si="66"/>
        <v>0</v>
      </c>
      <c r="AX117" s="404" t="e">
        <f t="shared" si="45"/>
        <v>#DIV/0!</v>
      </c>
      <c r="BD117" s="405">
        <f t="shared" si="48"/>
        <v>0</v>
      </c>
      <c r="BE117" s="405">
        <f t="shared" si="52"/>
        <v>0</v>
      </c>
      <c r="BF117" s="405">
        <f t="shared" si="52"/>
        <v>0</v>
      </c>
      <c r="BG117" s="406" t="e">
        <f t="shared" si="50"/>
        <v>#DIV/0!</v>
      </c>
    </row>
    <row r="118" spans="1:59" s="498" customFormat="1" ht="98.25" customHeight="1">
      <c r="A118" s="475" t="s">
        <v>558</v>
      </c>
      <c r="B118" s="476" t="s">
        <v>418</v>
      </c>
      <c r="C118" s="451"/>
      <c r="D118" s="451">
        <f>C118</f>
        <v>0</v>
      </c>
      <c r="E118" s="451">
        <f>D118</f>
        <v>0</v>
      </c>
      <c r="F118" s="432" t="e">
        <f t="shared" si="51"/>
        <v>#DIV/0!</v>
      </c>
      <c r="G118" s="410">
        <f t="shared" si="29"/>
        <v>0</v>
      </c>
      <c r="H118" s="410">
        <f t="shared" si="46"/>
        <v>0</v>
      </c>
      <c r="I118" s="410">
        <f t="shared" si="33"/>
        <v>0</v>
      </c>
      <c r="J118" s="444" t="e">
        <f t="shared" si="47"/>
        <v>#DIV/0!</v>
      </c>
      <c r="K118" s="446"/>
      <c r="L118" s="446"/>
      <c r="M118" s="401" t="e">
        <f t="shared" si="34"/>
        <v>#DIV/0!</v>
      </c>
      <c r="N118" s="446"/>
      <c r="O118" s="446"/>
      <c r="P118" s="401" t="e">
        <f t="shared" si="35"/>
        <v>#DIV/0!</v>
      </c>
      <c r="Q118" s="446"/>
      <c r="R118" s="446"/>
      <c r="S118" s="401"/>
      <c r="T118" s="446"/>
      <c r="U118" s="446"/>
      <c r="V118" s="401" t="e">
        <f t="shared" si="36"/>
        <v>#DIV/0!</v>
      </c>
      <c r="W118" s="446"/>
      <c r="X118" s="446"/>
      <c r="Y118" s="401" t="e">
        <f t="shared" si="37"/>
        <v>#DIV/0!</v>
      </c>
      <c r="Z118" s="446"/>
      <c r="AA118" s="446"/>
      <c r="AB118" s="401" t="e">
        <f t="shared" si="38"/>
        <v>#DIV/0!</v>
      </c>
      <c r="AC118" s="446"/>
      <c r="AD118" s="446"/>
      <c r="AE118" s="401" t="e">
        <f t="shared" si="39"/>
        <v>#DIV/0!</v>
      </c>
      <c r="AF118" s="446"/>
      <c r="AG118" s="446"/>
      <c r="AH118" s="401" t="e">
        <f t="shared" si="40"/>
        <v>#DIV/0!</v>
      </c>
      <c r="AI118" s="446"/>
      <c r="AJ118" s="446"/>
      <c r="AK118" s="401" t="e">
        <f t="shared" si="41"/>
        <v>#DIV/0!</v>
      </c>
      <c r="AL118" s="447"/>
      <c r="AM118" s="447"/>
      <c r="AN118" s="401" t="e">
        <f t="shared" si="42"/>
        <v>#DIV/0!</v>
      </c>
      <c r="AO118" s="446"/>
      <c r="AP118" s="446"/>
      <c r="AQ118" s="401" t="e">
        <f t="shared" si="43"/>
        <v>#DIV/0!</v>
      </c>
      <c r="AR118" s="446"/>
      <c r="AS118" s="446"/>
      <c r="AT118" s="401" t="e">
        <f t="shared" si="44"/>
        <v>#DIV/0!</v>
      </c>
      <c r="AU118" s="403">
        <f t="shared" si="64"/>
        <v>0</v>
      </c>
      <c r="AV118" s="403">
        <f t="shared" si="65"/>
        <v>0</v>
      </c>
      <c r="AW118" s="403">
        <f t="shared" si="66"/>
        <v>0</v>
      </c>
      <c r="AX118" s="404" t="e">
        <f t="shared" si="45"/>
        <v>#DIV/0!</v>
      </c>
      <c r="BD118" s="405">
        <f t="shared" si="48"/>
        <v>0</v>
      </c>
      <c r="BE118" s="405">
        <f t="shared" si="52"/>
        <v>0</v>
      </c>
      <c r="BF118" s="405">
        <f t="shared" si="52"/>
        <v>0</v>
      </c>
      <c r="BG118" s="406" t="e">
        <f t="shared" si="50"/>
        <v>#DIV/0!</v>
      </c>
    </row>
    <row r="119" spans="1:59" s="448" customFormat="1" ht="79.5" customHeight="1">
      <c r="A119" s="491" t="s">
        <v>419</v>
      </c>
      <c r="B119" s="499" t="s">
        <v>420</v>
      </c>
      <c r="C119" s="443">
        <f>C120+C121+C122</f>
        <v>0</v>
      </c>
      <c r="D119" s="443">
        <f>D120+D121+D122</f>
        <v>0</v>
      </c>
      <c r="E119" s="443">
        <f>E120+E121+E122</f>
        <v>0</v>
      </c>
      <c r="F119" s="432" t="e">
        <f>E119/D119*100</f>
        <v>#DIV/0!</v>
      </c>
      <c r="G119" s="410">
        <f t="shared" si="29"/>
        <v>-1301.04414</v>
      </c>
      <c r="H119" s="410">
        <f t="shared" si="46"/>
        <v>-1301.04414</v>
      </c>
      <c r="I119" s="410">
        <f t="shared" si="33"/>
        <v>-1301.04414</v>
      </c>
      <c r="J119" s="444">
        <f t="shared" si="47"/>
        <v>100</v>
      </c>
      <c r="K119" s="445">
        <f>K120+K121+K122</f>
        <v>0</v>
      </c>
      <c r="L119" s="445">
        <f>L120+L121+L122</f>
        <v>0</v>
      </c>
      <c r="M119" s="401" t="e">
        <f t="shared" si="34"/>
        <v>#DIV/0!</v>
      </c>
      <c r="N119" s="445">
        <f>N120+N121+N122</f>
        <v>0</v>
      </c>
      <c r="O119" s="445">
        <f>O120+O121+O122</f>
        <v>0</v>
      </c>
      <c r="P119" s="401" t="e">
        <f t="shared" si="35"/>
        <v>#DIV/0!</v>
      </c>
      <c r="Q119" s="445">
        <f>Q120+Q121+Q122</f>
        <v>-1301.04414</v>
      </c>
      <c r="R119" s="445">
        <f>R120+R121+R122</f>
        <v>-1301.04414</v>
      </c>
      <c r="S119" s="401">
        <f>R119/Q119*100</f>
        <v>100</v>
      </c>
      <c r="T119" s="446">
        <f>T120+T121+T122</f>
        <v>0</v>
      </c>
      <c r="U119" s="446">
        <f>U120+U121+U122</f>
        <v>0</v>
      </c>
      <c r="V119" s="401" t="e">
        <f t="shared" si="36"/>
        <v>#DIV/0!</v>
      </c>
      <c r="W119" s="446">
        <f>W120+W121+W122</f>
        <v>0</v>
      </c>
      <c r="X119" s="446">
        <f>X120+X121+X122</f>
        <v>0</v>
      </c>
      <c r="Y119" s="401" t="e">
        <f t="shared" si="37"/>
        <v>#DIV/0!</v>
      </c>
      <c r="Z119" s="446">
        <f>Z120+Z121+Z122</f>
        <v>0</v>
      </c>
      <c r="AA119" s="446">
        <f>AA120+AA121+AA122</f>
        <v>0</v>
      </c>
      <c r="AB119" s="401" t="e">
        <f t="shared" si="38"/>
        <v>#DIV/0!</v>
      </c>
      <c r="AC119" s="446">
        <f>AC120+AC121+AC122</f>
        <v>0</v>
      </c>
      <c r="AD119" s="446">
        <f>AD120+AD121+AD122</f>
        <v>0</v>
      </c>
      <c r="AE119" s="401" t="e">
        <f t="shared" si="39"/>
        <v>#DIV/0!</v>
      </c>
      <c r="AF119" s="446">
        <f>AF120+AF121+AF122</f>
        <v>0</v>
      </c>
      <c r="AG119" s="446">
        <f>AG120+AG121+AG122</f>
        <v>0</v>
      </c>
      <c r="AH119" s="401" t="e">
        <f t="shared" si="40"/>
        <v>#DIV/0!</v>
      </c>
      <c r="AI119" s="446">
        <f>AI120+AI121+AI122</f>
        <v>0</v>
      </c>
      <c r="AJ119" s="446">
        <f>AJ120+AJ121+AJ122</f>
        <v>0</v>
      </c>
      <c r="AK119" s="401" t="e">
        <f t="shared" si="41"/>
        <v>#DIV/0!</v>
      </c>
      <c r="AL119" s="447">
        <f>AL120+AL121+AL122</f>
        <v>0</v>
      </c>
      <c r="AM119" s="447">
        <f>AM120+AM121+AM122</f>
        <v>0</v>
      </c>
      <c r="AN119" s="401" t="e">
        <f t="shared" si="42"/>
        <v>#DIV/0!</v>
      </c>
      <c r="AO119" s="446">
        <f>AO120+AO121+AO122</f>
        <v>0</v>
      </c>
      <c r="AP119" s="446">
        <f>AP120+AP121+AP122</f>
        <v>0</v>
      </c>
      <c r="AQ119" s="401" t="e">
        <f t="shared" si="43"/>
        <v>#DIV/0!</v>
      </c>
      <c r="AR119" s="446">
        <f>AR120+AR121+AR122</f>
        <v>0</v>
      </c>
      <c r="AS119" s="446">
        <f>AS120+AS121+AS122</f>
        <v>0</v>
      </c>
      <c r="AT119" s="401" t="e">
        <f t="shared" si="44"/>
        <v>#DIV/0!</v>
      </c>
      <c r="AU119" s="403">
        <f t="shared" si="64"/>
        <v>-1301.04414</v>
      </c>
      <c r="AV119" s="403">
        <f t="shared" si="65"/>
        <v>-1301.04414</v>
      </c>
      <c r="AW119" s="403">
        <f t="shared" si="66"/>
        <v>-1301.04414</v>
      </c>
      <c r="AX119" s="404">
        <f t="shared" si="45"/>
        <v>100</v>
      </c>
      <c r="BD119" s="405">
        <f t="shared" si="48"/>
        <v>-1301.04414</v>
      </c>
      <c r="BE119" s="405">
        <f t="shared" si="52"/>
        <v>-1301.04414</v>
      </c>
      <c r="BF119" s="405">
        <f t="shared" si="52"/>
        <v>-1301.04414</v>
      </c>
      <c r="BG119" s="406">
        <f t="shared" si="50"/>
        <v>100</v>
      </c>
    </row>
    <row r="120" spans="1:59" ht="84" customHeight="1">
      <c r="A120" s="475" t="s">
        <v>599</v>
      </c>
      <c r="B120" s="476" t="s">
        <v>600</v>
      </c>
      <c r="C120" s="451"/>
      <c r="D120" s="451">
        <f>C120</f>
        <v>0</v>
      </c>
      <c r="E120" s="451">
        <f>D120</f>
        <v>0</v>
      </c>
      <c r="F120" s="432" t="e">
        <f>E120/D120*100</f>
        <v>#DIV/0!</v>
      </c>
      <c r="G120" s="410">
        <f t="shared" si="29"/>
        <v>0</v>
      </c>
      <c r="H120" s="410">
        <f t="shared" si="46"/>
        <v>0</v>
      </c>
      <c r="I120" s="410">
        <f t="shared" si="33"/>
        <v>0</v>
      </c>
      <c r="J120" s="444" t="e">
        <f t="shared" si="47"/>
        <v>#DIV/0!</v>
      </c>
      <c r="K120" s="446"/>
      <c r="L120" s="446"/>
      <c r="M120" s="401" t="e">
        <f t="shared" si="34"/>
        <v>#DIV/0!</v>
      </c>
      <c r="N120" s="446"/>
      <c r="O120" s="446"/>
      <c r="P120" s="401" t="e">
        <f t="shared" si="35"/>
        <v>#DIV/0!</v>
      </c>
      <c r="Q120" s="446"/>
      <c r="R120" s="446"/>
      <c r="S120" s="401"/>
      <c r="T120" s="446"/>
      <c r="U120" s="446"/>
      <c r="V120" s="401" t="e">
        <f t="shared" si="36"/>
        <v>#DIV/0!</v>
      </c>
      <c r="W120" s="446"/>
      <c r="X120" s="446"/>
      <c r="Y120" s="401" t="e">
        <f t="shared" si="37"/>
        <v>#DIV/0!</v>
      </c>
      <c r="Z120" s="446"/>
      <c r="AA120" s="446"/>
      <c r="AB120" s="401" t="e">
        <f t="shared" si="38"/>
        <v>#DIV/0!</v>
      </c>
      <c r="AC120" s="446"/>
      <c r="AD120" s="446"/>
      <c r="AE120" s="401" t="e">
        <f t="shared" si="39"/>
        <v>#DIV/0!</v>
      </c>
      <c r="AF120" s="446"/>
      <c r="AG120" s="446"/>
      <c r="AH120" s="401" t="e">
        <f t="shared" si="40"/>
        <v>#DIV/0!</v>
      </c>
      <c r="AI120" s="446"/>
      <c r="AJ120" s="446"/>
      <c r="AK120" s="401" t="e">
        <f t="shared" si="41"/>
        <v>#DIV/0!</v>
      </c>
      <c r="AL120" s="447"/>
      <c r="AM120" s="447"/>
      <c r="AN120" s="401" t="e">
        <f t="shared" si="42"/>
        <v>#DIV/0!</v>
      </c>
      <c r="AO120" s="446"/>
      <c r="AP120" s="446"/>
      <c r="AQ120" s="401" t="e">
        <f t="shared" si="43"/>
        <v>#DIV/0!</v>
      </c>
      <c r="AR120" s="446"/>
      <c r="AS120" s="446"/>
      <c r="AT120" s="401" t="e">
        <f t="shared" si="44"/>
        <v>#DIV/0!</v>
      </c>
      <c r="AU120" s="403">
        <f t="shared" si="64"/>
        <v>0</v>
      </c>
      <c r="AV120" s="403">
        <f t="shared" si="65"/>
        <v>0</v>
      </c>
      <c r="AW120" s="403">
        <f t="shared" si="66"/>
        <v>0</v>
      </c>
      <c r="AX120" s="404" t="e">
        <f t="shared" si="45"/>
        <v>#DIV/0!</v>
      </c>
      <c r="BD120" s="405">
        <f t="shared" si="48"/>
        <v>0</v>
      </c>
      <c r="BE120" s="405">
        <f t="shared" si="52"/>
        <v>0</v>
      </c>
      <c r="BF120" s="405">
        <f t="shared" si="52"/>
        <v>0</v>
      </c>
      <c r="BG120" s="406" t="e">
        <f t="shared" si="50"/>
        <v>#DIV/0!</v>
      </c>
    </row>
    <row r="121" spans="1:59" ht="83.25" customHeight="1">
      <c r="A121" s="475" t="s">
        <v>598</v>
      </c>
      <c r="B121" s="476" t="s">
        <v>601</v>
      </c>
      <c r="C121" s="451"/>
      <c r="D121" s="451"/>
      <c r="E121" s="451"/>
      <c r="F121" s="432" t="e">
        <f>E121/D121*100</f>
        <v>#DIV/0!</v>
      </c>
      <c r="G121" s="410">
        <f t="shared" si="29"/>
        <v>0</v>
      </c>
      <c r="H121" s="410">
        <f t="shared" si="46"/>
        <v>0</v>
      </c>
      <c r="I121" s="410">
        <f t="shared" si="33"/>
        <v>0</v>
      </c>
      <c r="J121" s="444" t="e">
        <f t="shared" si="47"/>
        <v>#DIV/0!</v>
      </c>
      <c r="K121" s="446"/>
      <c r="L121" s="446"/>
      <c r="M121" s="401" t="e">
        <f t="shared" si="34"/>
        <v>#DIV/0!</v>
      </c>
      <c r="N121" s="446"/>
      <c r="O121" s="446"/>
      <c r="P121" s="401" t="e">
        <f t="shared" si="35"/>
        <v>#DIV/0!</v>
      </c>
      <c r="Q121" s="453"/>
      <c r="R121" s="453"/>
      <c r="S121" s="401"/>
      <c r="T121" s="468"/>
      <c r="U121" s="468"/>
      <c r="V121" s="401" t="e">
        <f t="shared" si="36"/>
        <v>#DIV/0!</v>
      </c>
      <c r="W121" s="468"/>
      <c r="X121" s="468"/>
      <c r="Y121" s="401" t="e">
        <f t="shared" si="37"/>
        <v>#DIV/0!</v>
      </c>
      <c r="Z121" s="468"/>
      <c r="AA121" s="468"/>
      <c r="AB121" s="401" t="e">
        <f t="shared" si="38"/>
        <v>#DIV/0!</v>
      </c>
      <c r="AC121" s="468"/>
      <c r="AD121" s="468"/>
      <c r="AE121" s="401" t="e">
        <f t="shared" si="39"/>
        <v>#DIV/0!</v>
      </c>
      <c r="AF121" s="468"/>
      <c r="AG121" s="468"/>
      <c r="AH121" s="401" t="e">
        <f t="shared" si="40"/>
        <v>#DIV/0!</v>
      </c>
      <c r="AI121" s="468"/>
      <c r="AJ121" s="468"/>
      <c r="AK121" s="401" t="e">
        <f t="shared" si="41"/>
        <v>#DIV/0!</v>
      </c>
      <c r="AL121" s="481"/>
      <c r="AM121" s="481"/>
      <c r="AN121" s="401" t="e">
        <f t="shared" si="42"/>
        <v>#DIV/0!</v>
      </c>
      <c r="AO121" s="468"/>
      <c r="AP121" s="468"/>
      <c r="AQ121" s="401" t="e">
        <f t="shared" si="43"/>
        <v>#DIV/0!</v>
      </c>
      <c r="AR121" s="468"/>
      <c r="AS121" s="468"/>
      <c r="AT121" s="401" t="e">
        <f t="shared" si="44"/>
        <v>#DIV/0!</v>
      </c>
      <c r="AU121" s="403">
        <f t="shared" si="64"/>
        <v>0</v>
      </c>
      <c r="AV121" s="403">
        <f t="shared" si="65"/>
        <v>0</v>
      </c>
      <c r="AW121" s="403">
        <f t="shared" si="66"/>
        <v>0</v>
      </c>
      <c r="AX121" s="404" t="e">
        <f t="shared" si="45"/>
        <v>#DIV/0!</v>
      </c>
      <c r="BD121" s="405">
        <f t="shared" si="48"/>
        <v>0</v>
      </c>
      <c r="BE121" s="405">
        <f t="shared" si="52"/>
        <v>0</v>
      </c>
      <c r="BF121" s="405">
        <f t="shared" si="52"/>
        <v>0</v>
      </c>
      <c r="BG121" s="406" t="e">
        <f t="shared" si="50"/>
        <v>#DIV/0!</v>
      </c>
    </row>
    <row r="122" spans="1:59" ht="79.5" customHeight="1">
      <c r="A122" s="475" t="s">
        <v>597</v>
      </c>
      <c r="B122" s="476" t="s">
        <v>602</v>
      </c>
      <c r="C122" s="500"/>
      <c r="D122" s="500"/>
      <c r="E122" s="500"/>
      <c r="F122" s="432" t="e">
        <f>E122/D122*100</f>
        <v>#DIV/0!</v>
      </c>
      <c r="G122" s="410">
        <f t="shared" si="29"/>
        <v>-1301.04414</v>
      </c>
      <c r="H122" s="410">
        <f t="shared" si="46"/>
        <v>-1301.04414</v>
      </c>
      <c r="I122" s="410">
        <f t="shared" si="33"/>
        <v>-1301.04414</v>
      </c>
      <c r="J122" s="444">
        <f t="shared" si="47"/>
        <v>100</v>
      </c>
      <c r="K122" s="501"/>
      <c r="L122" s="501"/>
      <c r="M122" s="401" t="e">
        <f t="shared" si="34"/>
        <v>#DIV/0!</v>
      </c>
      <c r="N122" s="501"/>
      <c r="O122" s="501"/>
      <c r="P122" s="401" t="e">
        <f t="shared" si="35"/>
        <v>#DIV/0!</v>
      </c>
      <c r="Q122" s="501">
        <v>-1301.04414</v>
      </c>
      <c r="R122" s="501">
        <v>-1301.04414</v>
      </c>
      <c r="S122" s="401">
        <f>R122/Q122*100</f>
        <v>100</v>
      </c>
      <c r="T122" s="446"/>
      <c r="U122" s="446"/>
      <c r="V122" s="401" t="e">
        <f t="shared" si="36"/>
        <v>#DIV/0!</v>
      </c>
      <c r="W122" s="446"/>
      <c r="X122" s="446"/>
      <c r="Y122" s="401" t="e">
        <f t="shared" si="37"/>
        <v>#DIV/0!</v>
      </c>
      <c r="Z122" s="446"/>
      <c r="AA122" s="446"/>
      <c r="AB122" s="401" t="e">
        <f t="shared" si="38"/>
        <v>#DIV/0!</v>
      </c>
      <c r="AC122" s="502"/>
      <c r="AD122" s="502"/>
      <c r="AE122" s="401" t="e">
        <f t="shared" si="39"/>
        <v>#DIV/0!</v>
      </c>
      <c r="AF122" s="502"/>
      <c r="AG122" s="502"/>
      <c r="AH122" s="401" t="e">
        <f t="shared" si="40"/>
        <v>#DIV/0!</v>
      </c>
      <c r="AI122" s="446"/>
      <c r="AJ122" s="446"/>
      <c r="AK122" s="401" t="e">
        <f t="shared" si="41"/>
        <v>#DIV/0!</v>
      </c>
      <c r="AL122" s="447"/>
      <c r="AM122" s="447"/>
      <c r="AN122" s="401" t="e">
        <f t="shared" si="42"/>
        <v>#DIV/0!</v>
      </c>
      <c r="AO122" s="502"/>
      <c r="AP122" s="502"/>
      <c r="AQ122" s="401" t="e">
        <f t="shared" si="43"/>
        <v>#DIV/0!</v>
      </c>
      <c r="AR122" s="446"/>
      <c r="AS122" s="446"/>
      <c r="AT122" s="401" t="e">
        <f t="shared" si="44"/>
        <v>#DIV/0!</v>
      </c>
      <c r="AU122" s="403">
        <f t="shared" si="64"/>
        <v>-1301.04414</v>
      </c>
      <c r="AV122" s="403">
        <f t="shared" si="65"/>
        <v>-1301.04414</v>
      </c>
      <c r="AW122" s="403">
        <f t="shared" si="66"/>
        <v>-1301.04414</v>
      </c>
      <c r="AX122" s="404">
        <f t="shared" si="45"/>
        <v>100</v>
      </c>
      <c r="BD122" s="405">
        <f t="shared" si="48"/>
        <v>-1301.04414</v>
      </c>
      <c r="BE122" s="405">
        <f t="shared" si="52"/>
        <v>-1301.04414</v>
      </c>
      <c r="BF122" s="405">
        <f t="shared" si="52"/>
        <v>-1301.04414</v>
      </c>
      <c r="BG122" s="406">
        <f t="shared" si="50"/>
        <v>100</v>
      </c>
    </row>
    <row r="123" spans="1:59" ht="26.25" customHeight="1" thickBot="1">
      <c r="A123" s="503"/>
      <c r="B123" s="504" t="s">
        <v>106</v>
      </c>
      <c r="C123" s="505">
        <f>C19+C46</f>
        <v>0</v>
      </c>
      <c r="D123" s="505">
        <f>D19+D46</f>
        <v>0</v>
      </c>
      <c r="E123" s="505">
        <f>E19+E46</f>
        <v>0</v>
      </c>
      <c r="F123" s="506" t="e">
        <f>E123/D123*100</f>
        <v>#DIV/0!</v>
      </c>
      <c r="G123" s="437">
        <f t="shared" si="29"/>
        <v>165535.25585999998</v>
      </c>
      <c r="H123" s="398">
        <f t="shared" si="46"/>
        <v>165535.25585999998</v>
      </c>
      <c r="I123" s="505">
        <f t="shared" si="33"/>
        <v>165455.41204999998</v>
      </c>
      <c r="J123" s="506">
        <f t="shared" si="47"/>
        <v>99.95176628109512</v>
      </c>
      <c r="K123" s="507">
        <f>K19+K46</f>
        <v>0</v>
      </c>
      <c r="L123" s="507">
        <f>L19+L46</f>
        <v>0</v>
      </c>
      <c r="M123" s="401" t="e">
        <f t="shared" si="34"/>
        <v>#DIV/0!</v>
      </c>
      <c r="N123" s="507">
        <f>N19+N46</f>
        <v>0</v>
      </c>
      <c r="O123" s="507">
        <f>O19+O46</f>
        <v>0</v>
      </c>
      <c r="P123" s="401" t="e">
        <f t="shared" si="35"/>
        <v>#DIV/0!</v>
      </c>
      <c r="Q123" s="507">
        <f>Q19+Q46</f>
        <v>165535.25585999998</v>
      </c>
      <c r="R123" s="507">
        <f>R19+R46</f>
        <v>165455.41204999998</v>
      </c>
      <c r="S123" s="401">
        <f>R123/Q123*100</f>
        <v>99.95176628109512</v>
      </c>
      <c r="T123" s="507">
        <f>T19+T46</f>
        <v>0</v>
      </c>
      <c r="U123" s="507">
        <f>U19+U46</f>
        <v>0</v>
      </c>
      <c r="V123" s="401" t="e">
        <f t="shared" si="36"/>
        <v>#DIV/0!</v>
      </c>
      <c r="W123" s="507">
        <f>W19+W46</f>
        <v>0</v>
      </c>
      <c r="X123" s="507">
        <f>X19+X46</f>
        <v>0</v>
      </c>
      <c r="Y123" s="401" t="e">
        <f t="shared" si="37"/>
        <v>#DIV/0!</v>
      </c>
      <c r="Z123" s="507">
        <f>Z19+Z46</f>
        <v>0</v>
      </c>
      <c r="AA123" s="507">
        <f>AA19+AA46</f>
        <v>0</v>
      </c>
      <c r="AB123" s="401" t="e">
        <f t="shared" si="38"/>
        <v>#DIV/0!</v>
      </c>
      <c r="AC123" s="507">
        <f>AC19+AC46</f>
        <v>0</v>
      </c>
      <c r="AD123" s="507">
        <f>AD19+AD46</f>
        <v>0</v>
      </c>
      <c r="AE123" s="401" t="e">
        <f t="shared" si="39"/>
        <v>#DIV/0!</v>
      </c>
      <c r="AF123" s="507">
        <f>AF19+AF46</f>
        <v>0</v>
      </c>
      <c r="AG123" s="507">
        <f>AG19+AG46</f>
        <v>0</v>
      </c>
      <c r="AH123" s="401" t="e">
        <f t="shared" si="40"/>
        <v>#DIV/0!</v>
      </c>
      <c r="AI123" s="507">
        <f>AI19+AI46</f>
        <v>0</v>
      </c>
      <c r="AJ123" s="507">
        <f>AJ19+AJ46</f>
        <v>0</v>
      </c>
      <c r="AK123" s="401" t="e">
        <f t="shared" si="41"/>
        <v>#DIV/0!</v>
      </c>
      <c r="AL123" s="508">
        <f>AL19+AL46</f>
        <v>0</v>
      </c>
      <c r="AM123" s="508">
        <f>AM19+AM46</f>
        <v>0</v>
      </c>
      <c r="AN123" s="401" t="e">
        <f t="shared" si="42"/>
        <v>#DIV/0!</v>
      </c>
      <c r="AO123" s="507">
        <f>AO19+AO46</f>
        <v>0</v>
      </c>
      <c r="AP123" s="507">
        <f>AP19+AP46</f>
        <v>0</v>
      </c>
      <c r="AQ123" s="401" t="e">
        <f t="shared" si="43"/>
        <v>#DIV/0!</v>
      </c>
      <c r="AR123" s="507">
        <f>AR19+AR46</f>
        <v>0</v>
      </c>
      <c r="AS123" s="507">
        <f>AS19+AS46</f>
        <v>0</v>
      </c>
      <c r="AT123" s="401" t="e">
        <f t="shared" si="44"/>
        <v>#DIV/0!</v>
      </c>
      <c r="AU123" s="403">
        <f t="shared" si="64"/>
        <v>165535.25585999998</v>
      </c>
      <c r="AV123" s="403">
        <f t="shared" si="65"/>
        <v>165535.25585999998</v>
      </c>
      <c r="AW123" s="403">
        <f t="shared" si="66"/>
        <v>165455.41204999998</v>
      </c>
      <c r="AX123" s="404">
        <f t="shared" si="45"/>
        <v>99.95176628109512</v>
      </c>
      <c r="AZ123" s="283" t="s">
        <v>421</v>
      </c>
      <c r="BA123" s="509">
        <f>BA125+BA126</f>
        <v>165535.25585999998</v>
      </c>
      <c r="BB123" s="509">
        <f>BB125+BB126</f>
        <v>165455.41204999998</v>
      </c>
      <c r="BD123" s="405">
        <f t="shared" si="48"/>
        <v>165535.25585999998</v>
      </c>
      <c r="BE123" s="405">
        <f t="shared" si="52"/>
        <v>165535.25585999998</v>
      </c>
      <c r="BF123" s="405">
        <f t="shared" si="52"/>
        <v>165455.41204999998</v>
      </c>
      <c r="BG123" s="406">
        <f t="shared" si="50"/>
        <v>99.95176628109512</v>
      </c>
    </row>
    <row r="124" spans="1:59" s="287" customFormat="1" ht="38.25" customHeight="1">
      <c r="A124" s="510"/>
      <c r="B124" s="511"/>
      <c r="C124" s="512"/>
      <c r="D124" s="512"/>
      <c r="E124" s="512"/>
      <c r="F124" s="513"/>
      <c r="G124" s="512"/>
      <c r="H124" s="512"/>
      <c r="I124" s="512"/>
      <c r="J124" s="513"/>
      <c r="K124" s="512"/>
      <c r="L124" s="512"/>
      <c r="M124" s="514"/>
      <c r="N124" s="512"/>
      <c r="O124" s="512"/>
      <c r="P124" s="514"/>
      <c r="Q124" s="512"/>
      <c r="R124" s="512"/>
      <c r="S124" s="514"/>
      <c r="T124" s="512"/>
      <c r="U124" s="512"/>
      <c r="V124" s="514"/>
      <c r="W124" s="512"/>
      <c r="X124" s="512"/>
      <c r="Y124" s="514"/>
      <c r="Z124" s="512"/>
      <c r="AA124" s="512"/>
      <c r="AB124" s="514"/>
      <c r="AC124" s="512"/>
      <c r="AD124" s="512"/>
      <c r="AE124" s="514"/>
      <c r="AF124" s="512"/>
      <c r="AG124" s="512"/>
      <c r="AH124" s="514"/>
      <c r="AI124" s="512"/>
      <c r="AJ124" s="512"/>
      <c r="AK124" s="514"/>
      <c r="AL124" s="515"/>
      <c r="AM124" s="515"/>
      <c r="AN124" s="514"/>
      <c r="AO124" s="512"/>
      <c r="AP124" s="512"/>
      <c r="AQ124" s="514"/>
      <c r="AR124" s="512"/>
      <c r="AS124" s="512"/>
      <c r="AT124" s="514"/>
      <c r="AU124" s="512"/>
      <c r="AV124" s="512"/>
      <c r="AW124" s="512"/>
      <c r="AX124" s="513"/>
      <c r="BA124" s="516"/>
      <c r="BB124" s="516"/>
      <c r="BD124" s="405"/>
      <c r="BE124" s="405">
        <f t="shared" si="52"/>
        <v>0</v>
      </c>
      <c r="BF124" s="405">
        <f t="shared" si="52"/>
        <v>0</v>
      </c>
      <c r="BG124" s="406" t="e">
        <f t="shared" si="50"/>
        <v>#DIV/0!</v>
      </c>
    </row>
    <row r="125" spans="1:59" ht="35.25" customHeight="1">
      <c r="A125" s="770" t="s">
        <v>630</v>
      </c>
      <c r="B125" s="770"/>
      <c r="C125" s="770"/>
      <c r="D125" s="770"/>
      <c r="E125" s="770"/>
      <c r="F125" s="770"/>
      <c r="G125" s="770"/>
      <c r="H125" s="770"/>
      <c r="I125" s="770"/>
      <c r="J125" s="770"/>
      <c r="K125" s="770"/>
      <c r="L125" s="770"/>
      <c r="M125" s="770"/>
      <c r="N125" s="770"/>
      <c r="O125" s="770"/>
      <c r="P125" s="770"/>
      <c r="Q125" s="770"/>
      <c r="R125" s="770"/>
      <c r="S125" s="770"/>
      <c r="T125" s="770"/>
      <c r="U125" s="770"/>
      <c r="V125" s="770"/>
      <c r="W125" s="770"/>
      <c r="X125" s="770"/>
      <c r="Y125" s="770"/>
      <c r="Z125" s="770"/>
      <c r="AA125" s="770"/>
      <c r="AB125" s="770"/>
      <c r="AC125" s="770"/>
      <c r="AD125" s="770"/>
      <c r="AE125" s="770"/>
      <c r="AF125" s="770"/>
      <c r="AG125" s="770"/>
      <c r="AH125" s="770"/>
      <c r="AI125" s="770"/>
      <c r="AJ125" s="770"/>
      <c r="AK125" s="770"/>
      <c r="AL125" s="770"/>
      <c r="AM125" s="770"/>
      <c r="AN125" s="770"/>
      <c r="AO125" s="770"/>
      <c r="AP125" s="770"/>
      <c r="AQ125" s="770"/>
      <c r="AR125" s="770"/>
      <c r="AS125" s="770"/>
      <c r="AT125" s="770"/>
      <c r="AU125" s="770"/>
      <c r="AV125" s="770"/>
      <c r="AW125" s="770"/>
      <c r="AX125" s="3"/>
      <c r="AZ125" s="283" t="s">
        <v>423</v>
      </c>
      <c r="BA125" s="509">
        <f>K123+N123+Q123</f>
        <v>165535.25585999998</v>
      </c>
      <c r="BB125" s="509">
        <f>L123+O123+R123</f>
        <v>165455.41204999998</v>
      </c>
      <c r="BD125" s="405"/>
      <c r="BE125" s="405">
        <f t="shared" si="52"/>
        <v>0</v>
      </c>
      <c r="BF125" s="405">
        <f t="shared" si="52"/>
        <v>0</v>
      </c>
      <c r="BG125" s="406" t="e">
        <f t="shared" si="50"/>
        <v>#DIV/0!</v>
      </c>
    </row>
    <row r="126" spans="1:59" ht="21" customHeight="1">
      <c r="A126" s="517"/>
      <c r="B126" s="518"/>
      <c r="C126" s="519"/>
      <c r="D126" s="519"/>
      <c r="E126" s="347">
        <f>D123-E123</f>
        <v>0</v>
      </c>
      <c r="F126" s="3"/>
      <c r="G126" s="347"/>
      <c r="H126" s="347"/>
      <c r="I126" s="347"/>
      <c r="J126" s="349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52"/>
      <c r="AM126" s="352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Z126" s="283" t="s">
        <v>424</v>
      </c>
      <c r="BA126" s="509">
        <f>T123+W123+Z123+AC123+AF123+AI123+AL123+AO123+AR123</f>
        <v>0</v>
      </c>
      <c r="BB126" s="509">
        <f>U123+X123+AA123+AD123+AG123+AJ123+AM123+AP123+AS123</f>
        <v>0</v>
      </c>
      <c r="BD126" s="405"/>
      <c r="BE126" s="405">
        <f t="shared" si="52"/>
        <v>0</v>
      </c>
      <c r="BF126" s="405">
        <f t="shared" si="52"/>
        <v>0</v>
      </c>
      <c r="BG126" s="406" t="e">
        <f t="shared" si="50"/>
        <v>#DIV/0!</v>
      </c>
    </row>
    <row r="127" spans="1:59" ht="21" customHeight="1">
      <c r="A127" s="520"/>
      <c r="B127" s="518"/>
      <c r="C127" s="521"/>
      <c r="D127" s="519"/>
      <c r="E127" s="522"/>
      <c r="F127" s="522"/>
      <c r="G127" s="519"/>
      <c r="H127" s="519"/>
      <c r="I127" s="519"/>
      <c r="J127" s="523"/>
      <c r="K127" s="522"/>
      <c r="L127" s="522"/>
      <c r="M127" s="522"/>
      <c r="N127" s="522"/>
      <c r="O127" s="522"/>
      <c r="P127" s="522"/>
      <c r="Q127" s="522"/>
      <c r="R127" s="522"/>
      <c r="S127" s="522"/>
      <c r="T127" s="522"/>
      <c r="U127" s="522"/>
      <c r="V127" s="522"/>
      <c r="W127" s="522"/>
      <c r="X127" s="522"/>
      <c r="Y127" s="522"/>
      <c r="Z127" s="522"/>
      <c r="AA127" s="522"/>
      <c r="AB127" s="522"/>
      <c r="AC127" s="522"/>
      <c r="AD127" s="522"/>
      <c r="AE127" s="522"/>
      <c r="AF127" s="522"/>
      <c r="AG127" s="522"/>
      <c r="AH127" s="522"/>
      <c r="AI127" s="522"/>
      <c r="AJ127" s="522"/>
      <c r="AK127" s="522"/>
      <c r="AL127" s="524"/>
      <c r="AM127" s="524"/>
      <c r="AN127" s="522"/>
      <c r="AO127" s="522"/>
      <c r="AP127" s="522"/>
      <c r="AQ127" s="522"/>
      <c r="AR127" s="522"/>
      <c r="AS127" s="522"/>
      <c r="AT127" s="522"/>
      <c r="AU127" s="522"/>
      <c r="AV127" s="522"/>
      <c r="AW127" s="522"/>
      <c r="AX127" s="522"/>
      <c r="BD127" s="405"/>
      <c r="BE127" s="405">
        <f t="shared" si="52"/>
        <v>0</v>
      </c>
      <c r="BF127" s="405">
        <f t="shared" si="52"/>
        <v>0</v>
      </c>
      <c r="BG127" s="406" t="e">
        <f t="shared" si="50"/>
        <v>#DIV/0!</v>
      </c>
    </row>
    <row r="128" spans="1:59" ht="18.75" customHeight="1" hidden="1">
      <c r="A128" s="387"/>
      <c r="B128" s="388"/>
      <c r="C128" s="734" t="s">
        <v>364</v>
      </c>
      <c r="D128" s="735"/>
      <c r="E128" s="736"/>
      <c r="F128" s="743" t="s">
        <v>425</v>
      </c>
      <c r="G128" s="789" t="s">
        <v>365</v>
      </c>
      <c r="H128" s="790"/>
      <c r="I128" s="791"/>
      <c r="J128" s="747" t="s">
        <v>425</v>
      </c>
      <c r="K128" s="750" t="s">
        <v>111</v>
      </c>
      <c r="L128" s="750"/>
      <c r="M128" s="750"/>
      <c r="N128" s="750"/>
      <c r="O128" s="750"/>
      <c r="P128" s="750"/>
      <c r="Q128" s="750"/>
      <c r="R128" s="750"/>
      <c r="S128" s="750"/>
      <c r="T128" s="750"/>
      <c r="U128" s="750"/>
      <c r="V128" s="750"/>
      <c r="W128" s="750"/>
      <c r="X128" s="750"/>
      <c r="Y128" s="750"/>
      <c r="Z128" s="750"/>
      <c r="AA128" s="750"/>
      <c r="AB128" s="750"/>
      <c r="AC128" s="750"/>
      <c r="AD128" s="750"/>
      <c r="AE128" s="750"/>
      <c r="AF128" s="750"/>
      <c r="AG128" s="750"/>
      <c r="AH128" s="750"/>
      <c r="AI128" s="750"/>
      <c r="AJ128" s="750"/>
      <c r="AK128" s="750"/>
      <c r="AL128" s="750"/>
      <c r="AM128" s="750"/>
      <c r="AN128" s="750"/>
      <c r="AO128" s="750"/>
      <c r="AP128" s="750"/>
      <c r="AQ128" s="750"/>
      <c r="AR128" s="750"/>
      <c r="AS128" s="750"/>
      <c r="AT128" s="750"/>
      <c r="AU128" s="751" t="s">
        <v>366</v>
      </c>
      <c r="AV128" s="751"/>
      <c r="AW128" s="751"/>
      <c r="AX128" s="751"/>
      <c r="BD128" s="405" t="e">
        <f t="shared" si="48"/>
        <v>#VALUE!</v>
      </c>
      <c r="BE128" s="405" t="e">
        <f t="shared" si="52"/>
        <v>#VALUE!</v>
      </c>
      <c r="BF128" s="405">
        <f t="shared" si="52"/>
        <v>0</v>
      </c>
      <c r="BG128" s="406" t="e">
        <f t="shared" si="50"/>
        <v>#VALUE!</v>
      </c>
    </row>
    <row r="129" spans="1:59" ht="18" customHeight="1" hidden="1">
      <c r="A129" s="389"/>
      <c r="B129" s="390"/>
      <c r="C129" s="737"/>
      <c r="D129" s="738"/>
      <c r="E129" s="739"/>
      <c r="F129" s="744"/>
      <c r="G129" s="792"/>
      <c r="H129" s="793"/>
      <c r="I129" s="794"/>
      <c r="J129" s="748"/>
      <c r="K129" s="753" t="s">
        <v>368</v>
      </c>
      <c r="L129" s="753"/>
      <c r="M129" s="752" t="s">
        <v>369</v>
      </c>
      <c r="N129" s="753" t="s">
        <v>370</v>
      </c>
      <c r="O129" s="753"/>
      <c r="P129" s="752" t="s">
        <v>369</v>
      </c>
      <c r="Q129" s="753" t="s">
        <v>371</v>
      </c>
      <c r="R129" s="753"/>
      <c r="S129" s="752" t="s">
        <v>369</v>
      </c>
      <c r="T129" s="753" t="s">
        <v>372</v>
      </c>
      <c r="U129" s="753"/>
      <c r="V129" s="752" t="s">
        <v>369</v>
      </c>
      <c r="W129" s="753" t="s">
        <v>373</v>
      </c>
      <c r="X129" s="753"/>
      <c r="Y129" s="752" t="s">
        <v>369</v>
      </c>
      <c r="Z129" s="753" t="s">
        <v>374</v>
      </c>
      <c r="AA129" s="753"/>
      <c r="AB129" s="752" t="s">
        <v>369</v>
      </c>
      <c r="AC129" s="753" t="s">
        <v>375</v>
      </c>
      <c r="AD129" s="753"/>
      <c r="AE129" s="752" t="s">
        <v>369</v>
      </c>
      <c r="AF129" s="753" t="s">
        <v>376</v>
      </c>
      <c r="AG129" s="753"/>
      <c r="AH129" s="752" t="s">
        <v>369</v>
      </c>
      <c r="AI129" s="753" t="s">
        <v>377</v>
      </c>
      <c r="AJ129" s="753"/>
      <c r="AK129" s="752" t="s">
        <v>369</v>
      </c>
      <c r="AL129" s="758" t="s">
        <v>378</v>
      </c>
      <c r="AM129" s="758"/>
      <c r="AN129" s="752" t="s">
        <v>369</v>
      </c>
      <c r="AO129" s="753" t="s">
        <v>379</v>
      </c>
      <c r="AP129" s="753"/>
      <c r="AQ129" s="752" t="s">
        <v>369</v>
      </c>
      <c r="AR129" s="753" t="s">
        <v>380</v>
      </c>
      <c r="AS129" s="753"/>
      <c r="AT129" s="752" t="s">
        <v>369</v>
      </c>
      <c r="AU129" s="751"/>
      <c r="AV129" s="751"/>
      <c r="AW129" s="751"/>
      <c r="AX129" s="751"/>
      <c r="BD129" s="405" t="e">
        <f t="shared" si="48"/>
        <v>#VALUE!</v>
      </c>
      <c r="BE129" s="405" t="e">
        <f t="shared" si="52"/>
        <v>#VALUE!</v>
      </c>
      <c r="BF129" s="405">
        <f t="shared" si="52"/>
        <v>0</v>
      </c>
      <c r="BG129" s="406" t="e">
        <f t="shared" si="50"/>
        <v>#VALUE!</v>
      </c>
    </row>
    <row r="130" spans="1:59" ht="18.75" customHeight="1" hidden="1">
      <c r="A130" s="389"/>
      <c r="B130" s="390"/>
      <c r="C130" s="737"/>
      <c r="D130" s="738"/>
      <c r="E130" s="739"/>
      <c r="F130" s="744"/>
      <c r="G130" s="792"/>
      <c r="H130" s="793"/>
      <c r="I130" s="794"/>
      <c r="J130" s="748"/>
      <c r="K130" s="753"/>
      <c r="L130" s="753"/>
      <c r="M130" s="752"/>
      <c r="N130" s="753"/>
      <c r="O130" s="753"/>
      <c r="P130" s="752"/>
      <c r="Q130" s="753"/>
      <c r="R130" s="753"/>
      <c r="S130" s="752"/>
      <c r="T130" s="753"/>
      <c r="U130" s="753"/>
      <c r="V130" s="752"/>
      <c r="W130" s="753"/>
      <c r="X130" s="753"/>
      <c r="Y130" s="752"/>
      <c r="Z130" s="753"/>
      <c r="AA130" s="753"/>
      <c r="AB130" s="752"/>
      <c r="AC130" s="753"/>
      <c r="AD130" s="753"/>
      <c r="AE130" s="752"/>
      <c r="AF130" s="753"/>
      <c r="AG130" s="753"/>
      <c r="AH130" s="752"/>
      <c r="AI130" s="753"/>
      <c r="AJ130" s="753"/>
      <c r="AK130" s="752"/>
      <c r="AL130" s="758"/>
      <c r="AM130" s="758"/>
      <c r="AN130" s="752"/>
      <c r="AO130" s="753"/>
      <c r="AP130" s="753"/>
      <c r="AQ130" s="752"/>
      <c r="AR130" s="753"/>
      <c r="AS130" s="753"/>
      <c r="AT130" s="752"/>
      <c r="AU130" s="751"/>
      <c r="AV130" s="751"/>
      <c r="AW130" s="751"/>
      <c r="AX130" s="751"/>
      <c r="BD130" s="405">
        <f t="shared" si="48"/>
        <v>0</v>
      </c>
      <c r="BE130" s="405">
        <f t="shared" si="52"/>
        <v>0</v>
      </c>
      <c r="BF130" s="405">
        <f t="shared" si="52"/>
        <v>0</v>
      </c>
      <c r="BG130" s="406" t="e">
        <f t="shared" si="50"/>
        <v>#DIV/0!</v>
      </c>
    </row>
    <row r="131" spans="1:59" ht="18.75" customHeight="1" hidden="1">
      <c r="A131" s="389"/>
      <c r="B131" s="390" t="s">
        <v>382</v>
      </c>
      <c r="C131" s="737"/>
      <c r="D131" s="738"/>
      <c r="E131" s="739"/>
      <c r="F131" s="744"/>
      <c r="G131" s="792"/>
      <c r="H131" s="793"/>
      <c r="I131" s="794"/>
      <c r="J131" s="748"/>
      <c r="K131" s="753"/>
      <c r="L131" s="753"/>
      <c r="M131" s="752"/>
      <c r="N131" s="753"/>
      <c r="O131" s="753"/>
      <c r="P131" s="752"/>
      <c r="Q131" s="753"/>
      <c r="R131" s="753"/>
      <c r="S131" s="752"/>
      <c r="T131" s="753"/>
      <c r="U131" s="753"/>
      <c r="V131" s="752"/>
      <c r="W131" s="753"/>
      <c r="X131" s="753"/>
      <c r="Y131" s="752"/>
      <c r="Z131" s="753"/>
      <c r="AA131" s="753"/>
      <c r="AB131" s="752"/>
      <c r="AC131" s="753"/>
      <c r="AD131" s="753"/>
      <c r="AE131" s="752"/>
      <c r="AF131" s="753"/>
      <c r="AG131" s="753"/>
      <c r="AH131" s="752"/>
      <c r="AI131" s="753"/>
      <c r="AJ131" s="753"/>
      <c r="AK131" s="752"/>
      <c r="AL131" s="758"/>
      <c r="AM131" s="758"/>
      <c r="AN131" s="752"/>
      <c r="AO131" s="753"/>
      <c r="AP131" s="753"/>
      <c r="AQ131" s="752"/>
      <c r="AR131" s="753"/>
      <c r="AS131" s="753"/>
      <c r="AT131" s="752"/>
      <c r="AU131" s="751"/>
      <c r="AV131" s="751"/>
      <c r="AW131" s="751"/>
      <c r="AX131" s="751"/>
      <c r="BD131" s="405">
        <f t="shared" si="48"/>
        <v>0</v>
      </c>
      <c r="BE131" s="405">
        <f t="shared" si="52"/>
        <v>0</v>
      </c>
      <c r="BF131" s="405">
        <f t="shared" si="52"/>
        <v>0</v>
      </c>
      <c r="BG131" s="406" t="e">
        <f t="shared" si="50"/>
        <v>#DIV/0!</v>
      </c>
    </row>
    <row r="132" spans="1:59" ht="18.75" customHeight="1" hidden="1">
      <c r="A132" s="391" t="s">
        <v>98</v>
      </c>
      <c r="B132" s="390"/>
      <c r="C132" s="740"/>
      <c r="D132" s="741"/>
      <c r="E132" s="742"/>
      <c r="F132" s="744"/>
      <c r="G132" s="795"/>
      <c r="H132" s="796"/>
      <c r="I132" s="797"/>
      <c r="J132" s="748"/>
      <c r="K132" s="753"/>
      <c r="L132" s="753"/>
      <c r="M132" s="752"/>
      <c r="N132" s="753"/>
      <c r="O132" s="753"/>
      <c r="P132" s="752"/>
      <c r="Q132" s="753"/>
      <c r="R132" s="753"/>
      <c r="S132" s="752"/>
      <c r="T132" s="753"/>
      <c r="U132" s="753"/>
      <c r="V132" s="752"/>
      <c r="W132" s="753"/>
      <c r="X132" s="753"/>
      <c r="Y132" s="752"/>
      <c r="Z132" s="753"/>
      <c r="AA132" s="753"/>
      <c r="AB132" s="752"/>
      <c r="AC132" s="753"/>
      <c r="AD132" s="753"/>
      <c r="AE132" s="752"/>
      <c r="AF132" s="753"/>
      <c r="AG132" s="753"/>
      <c r="AH132" s="752"/>
      <c r="AI132" s="753"/>
      <c r="AJ132" s="753"/>
      <c r="AK132" s="752"/>
      <c r="AL132" s="758"/>
      <c r="AM132" s="758"/>
      <c r="AN132" s="752"/>
      <c r="AO132" s="753"/>
      <c r="AP132" s="753"/>
      <c r="AQ132" s="752"/>
      <c r="AR132" s="753"/>
      <c r="AS132" s="753"/>
      <c r="AT132" s="752"/>
      <c r="AU132" s="751"/>
      <c r="AV132" s="751"/>
      <c r="AW132" s="751"/>
      <c r="AX132" s="751"/>
      <c r="BD132" s="405">
        <f t="shared" si="48"/>
        <v>0</v>
      </c>
      <c r="BE132" s="405">
        <f t="shared" si="52"/>
        <v>0</v>
      </c>
      <c r="BF132" s="405">
        <f t="shared" si="52"/>
        <v>0</v>
      </c>
      <c r="BG132" s="406" t="e">
        <f t="shared" si="50"/>
        <v>#DIV/0!</v>
      </c>
    </row>
    <row r="133" spans="1:59" ht="21" customHeight="1" hidden="1">
      <c r="A133" s="391"/>
      <c r="B133" s="525" t="s">
        <v>398</v>
      </c>
      <c r="C133" s="759" t="s">
        <v>426</v>
      </c>
      <c r="D133" s="759" t="s">
        <v>427</v>
      </c>
      <c r="E133" s="753" t="s">
        <v>428</v>
      </c>
      <c r="F133" s="744"/>
      <c r="G133" s="759" t="s">
        <v>383</v>
      </c>
      <c r="H133" s="759" t="s">
        <v>427</v>
      </c>
      <c r="I133" s="805" t="s">
        <v>428</v>
      </c>
      <c r="J133" s="748"/>
      <c r="K133" s="757" t="s">
        <v>384</v>
      </c>
      <c r="L133" s="753" t="s">
        <v>428</v>
      </c>
      <c r="M133" s="752"/>
      <c r="N133" s="757" t="s">
        <v>384</v>
      </c>
      <c r="O133" s="753" t="s">
        <v>428</v>
      </c>
      <c r="P133" s="752"/>
      <c r="Q133" s="757" t="s">
        <v>384</v>
      </c>
      <c r="R133" s="753" t="s">
        <v>428</v>
      </c>
      <c r="S133" s="752"/>
      <c r="T133" s="757" t="s">
        <v>384</v>
      </c>
      <c r="U133" s="753" t="s">
        <v>428</v>
      </c>
      <c r="V133" s="752"/>
      <c r="W133" s="757" t="s">
        <v>384</v>
      </c>
      <c r="X133" s="753" t="s">
        <v>428</v>
      </c>
      <c r="Y133" s="752"/>
      <c r="Z133" s="757" t="s">
        <v>384</v>
      </c>
      <c r="AA133" s="753" t="s">
        <v>428</v>
      </c>
      <c r="AB133" s="752"/>
      <c r="AC133" s="757" t="s">
        <v>384</v>
      </c>
      <c r="AD133" s="753" t="s">
        <v>428</v>
      </c>
      <c r="AE133" s="752"/>
      <c r="AF133" s="757" t="s">
        <v>384</v>
      </c>
      <c r="AG133" s="753" t="s">
        <v>428</v>
      </c>
      <c r="AH133" s="752"/>
      <c r="AI133" s="757" t="s">
        <v>384</v>
      </c>
      <c r="AJ133" s="753" t="s">
        <v>428</v>
      </c>
      <c r="AK133" s="752"/>
      <c r="AL133" s="755" t="s">
        <v>384</v>
      </c>
      <c r="AM133" s="758" t="s">
        <v>428</v>
      </c>
      <c r="AN133" s="752"/>
      <c r="AO133" s="757" t="s">
        <v>384</v>
      </c>
      <c r="AP133" s="753" t="s">
        <v>428</v>
      </c>
      <c r="AQ133" s="752"/>
      <c r="AR133" s="757" t="s">
        <v>384</v>
      </c>
      <c r="AS133" s="753" t="s">
        <v>428</v>
      </c>
      <c r="AT133" s="752"/>
      <c r="AU133" s="757" t="s">
        <v>385</v>
      </c>
      <c r="AV133" s="759" t="s">
        <v>429</v>
      </c>
      <c r="AW133" s="753" t="s">
        <v>428</v>
      </c>
      <c r="AX133" s="752" t="s">
        <v>425</v>
      </c>
      <c r="BD133" s="405" t="e">
        <f t="shared" si="48"/>
        <v>#VALUE!</v>
      </c>
      <c r="BE133" s="405" t="e">
        <f t="shared" si="52"/>
        <v>#VALUE!</v>
      </c>
      <c r="BF133" s="405" t="e">
        <f t="shared" si="52"/>
        <v>#VALUE!</v>
      </c>
      <c r="BG133" s="406" t="e">
        <f t="shared" si="50"/>
        <v>#VALUE!</v>
      </c>
    </row>
    <row r="134" spans="1:59" ht="18.75" customHeight="1" hidden="1">
      <c r="A134" s="391"/>
      <c r="B134" s="390"/>
      <c r="C134" s="760"/>
      <c r="D134" s="760"/>
      <c r="E134" s="753"/>
      <c r="F134" s="744"/>
      <c r="G134" s="760"/>
      <c r="H134" s="760"/>
      <c r="I134" s="806"/>
      <c r="J134" s="748"/>
      <c r="K134" s="757"/>
      <c r="L134" s="753"/>
      <c r="M134" s="752"/>
      <c r="N134" s="757"/>
      <c r="O134" s="753"/>
      <c r="P134" s="752"/>
      <c r="Q134" s="757"/>
      <c r="R134" s="753"/>
      <c r="S134" s="752"/>
      <c r="T134" s="757"/>
      <c r="U134" s="753"/>
      <c r="V134" s="752"/>
      <c r="W134" s="757"/>
      <c r="X134" s="753"/>
      <c r="Y134" s="752"/>
      <c r="Z134" s="757"/>
      <c r="AA134" s="753"/>
      <c r="AB134" s="752"/>
      <c r="AC134" s="757"/>
      <c r="AD134" s="753"/>
      <c r="AE134" s="752"/>
      <c r="AF134" s="757"/>
      <c r="AG134" s="753"/>
      <c r="AH134" s="752"/>
      <c r="AI134" s="757"/>
      <c r="AJ134" s="753"/>
      <c r="AK134" s="752"/>
      <c r="AL134" s="755"/>
      <c r="AM134" s="758"/>
      <c r="AN134" s="752"/>
      <c r="AO134" s="757"/>
      <c r="AP134" s="753"/>
      <c r="AQ134" s="752"/>
      <c r="AR134" s="757"/>
      <c r="AS134" s="753"/>
      <c r="AT134" s="752"/>
      <c r="AU134" s="757"/>
      <c r="AV134" s="760"/>
      <c r="AW134" s="753"/>
      <c r="AX134" s="763"/>
      <c r="BD134" s="405">
        <f t="shared" si="48"/>
        <v>0</v>
      </c>
      <c r="BE134" s="405">
        <f t="shared" si="52"/>
        <v>0</v>
      </c>
      <c r="BF134" s="405">
        <f t="shared" si="52"/>
        <v>0</v>
      </c>
      <c r="BG134" s="406" t="e">
        <f t="shared" si="50"/>
        <v>#DIV/0!</v>
      </c>
    </row>
    <row r="135" spans="1:59" ht="18.75" customHeight="1" hidden="1">
      <c r="A135" s="391"/>
      <c r="B135" s="390"/>
      <c r="C135" s="760"/>
      <c r="D135" s="760"/>
      <c r="E135" s="753"/>
      <c r="F135" s="744"/>
      <c r="G135" s="760"/>
      <c r="H135" s="760"/>
      <c r="I135" s="806"/>
      <c r="J135" s="748"/>
      <c r="K135" s="757"/>
      <c r="L135" s="753"/>
      <c r="M135" s="752"/>
      <c r="N135" s="757"/>
      <c r="O135" s="753"/>
      <c r="P135" s="752"/>
      <c r="Q135" s="757"/>
      <c r="R135" s="753"/>
      <c r="S135" s="752"/>
      <c r="T135" s="757"/>
      <c r="U135" s="753"/>
      <c r="V135" s="752"/>
      <c r="W135" s="757"/>
      <c r="X135" s="753"/>
      <c r="Y135" s="752"/>
      <c r="Z135" s="757"/>
      <c r="AA135" s="753"/>
      <c r="AB135" s="752"/>
      <c r="AC135" s="757"/>
      <c r="AD135" s="753"/>
      <c r="AE135" s="752"/>
      <c r="AF135" s="757"/>
      <c r="AG135" s="753"/>
      <c r="AH135" s="752"/>
      <c r="AI135" s="757"/>
      <c r="AJ135" s="753"/>
      <c r="AK135" s="752"/>
      <c r="AL135" s="755"/>
      <c r="AM135" s="758"/>
      <c r="AN135" s="752"/>
      <c r="AO135" s="757"/>
      <c r="AP135" s="753"/>
      <c r="AQ135" s="752"/>
      <c r="AR135" s="757"/>
      <c r="AS135" s="753"/>
      <c r="AT135" s="752"/>
      <c r="AU135" s="757"/>
      <c r="AV135" s="760"/>
      <c r="AW135" s="753"/>
      <c r="AX135" s="763"/>
      <c r="BD135" s="405">
        <f t="shared" si="48"/>
        <v>0</v>
      </c>
      <c r="BE135" s="405">
        <f t="shared" si="52"/>
        <v>0</v>
      </c>
      <c r="BF135" s="405">
        <f t="shared" si="52"/>
        <v>0</v>
      </c>
      <c r="BG135" s="406" t="e">
        <f t="shared" si="50"/>
        <v>#DIV/0!</v>
      </c>
    </row>
    <row r="136" spans="1:59" ht="51" customHeight="1" hidden="1">
      <c r="A136" s="391"/>
      <c r="B136" s="390"/>
      <c r="C136" s="760"/>
      <c r="D136" s="760"/>
      <c r="E136" s="753"/>
      <c r="F136" s="744"/>
      <c r="G136" s="760"/>
      <c r="H136" s="760"/>
      <c r="I136" s="806"/>
      <c r="J136" s="748"/>
      <c r="K136" s="757"/>
      <c r="L136" s="753"/>
      <c r="M136" s="752"/>
      <c r="N136" s="757"/>
      <c r="O136" s="753"/>
      <c r="P136" s="752"/>
      <c r="Q136" s="757"/>
      <c r="R136" s="753"/>
      <c r="S136" s="752"/>
      <c r="T136" s="757"/>
      <c r="U136" s="753"/>
      <c r="V136" s="752"/>
      <c r="W136" s="757"/>
      <c r="X136" s="753"/>
      <c r="Y136" s="752"/>
      <c r="Z136" s="757"/>
      <c r="AA136" s="753"/>
      <c r="AB136" s="752"/>
      <c r="AC136" s="757"/>
      <c r="AD136" s="753"/>
      <c r="AE136" s="752"/>
      <c r="AF136" s="757"/>
      <c r="AG136" s="753"/>
      <c r="AH136" s="752"/>
      <c r="AI136" s="757"/>
      <c r="AJ136" s="753"/>
      <c r="AK136" s="752"/>
      <c r="AL136" s="755"/>
      <c r="AM136" s="758"/>
      <c r="AN136" s="752"/>
      <c r="AO136" s="757"/>
      <c r="AP136" s="753"/>
      <c r="AQ136" s="752"/>
      <c r="AR136" s="757"/>
      <c r="AS136" s="753"/>
      <c r="AT136" s="752"/>
      <c r="AU136" s="757"/>
      <c r="AV136" s="760"/>
      <c r="AW136" s="753"/>
      <c r="AX136" s="763"/>
      <c r="BD136" s="405">
        <f t="shared" si="48"/>
        <v>0</v>
      </c>
      <c r="BE136" s="405">
        <f t="shared" si="52"/>
        <v>0</v>
      </c>
      <c r="BF136" s="405">
        <f t="shared" si="52"/>
        <v>0</v>
      </c>
      <c r="BG136" s="406" t="e">
        <f t="shared" si="50"/>
        <v>#DIV/0!</v>
      </c>
    </row>
    <row r="137" spans="1:59" ht="40.5" customHeight="1" hidden="1">
      <c r="A137" s="392"/>
      <c r="B137" s="393"/>
      <c r="C137" s="761"/>
      <c r="D137" s="761"/>
      <c r="E137" s="753"/>
      <c r="F137" s="745"/>
      <c r="G137" s="761"/>
      <c r="H137" s="761"/>
      <c r="I137" s="807"/>
      <c r="J137" s="749"/>
      <c r="K137" s="757"/>
      <c r="L137" s="753"/>
      <c r="M137" s="752"/>
      <c r="N137" s="757"/>
      <c r="O137" s="753"/>
      <c r="P137" s="752"/>
      <c r="Q137" s="757"/>
      <c r="R137" s="753"/>
      <c r="S137" s="752"/>
      <c r="T137" s="757"/>
      <c r="U137" s="753"/>
      <c r="V137" s="752"/>
      <c r="W137" s="757"/>
      <c r="X137" s="753"/>
      <c r="Y137" s="752"/>
      <c r="Z137" s="757"/>
      <c r="AA137" s="753"/>
      <c r="AB137" s="752"/>
      <c r="AC137" s="757"/>
      <c r="AD137" s="753"/>
      <c r="AE137" s="752"/>
      <c r="AF137" s="757"/>
      <c r="AG137" s="753"/>
      <c r="AH137" s="752"/>
      <c r="AI137" s="757"/>
      <c r="AJ137" s="753"/>
      <c r="AK137" s="752"/>
      <c r="AL137" s="755"/>
      <c r="AM137" s="758"/>
      <c r="AN137" s="752"/>
      <c r="AO137" s="757"/>
      <c r="AP137" s="753"/>
      <c r="AQ137" s="752"/>
      <c r="AR137" s="757"/>
      <c r="AS137" s="753"/>
      <c r="AT137" s="752"/>
      <c r="AU137" s="757"/>
      <c r="AV137" s="761"/>
      <c r="AW137" s="753"/>
      <c r="AX137" s="763"/>
      <c r="BD137" s="405">
        <f t="shared" si="48"/>
        <v>0</v>
      </c>
      <c r="BE137" s="405">
        <f t="shared" si="52"/>
        <v>0</v>
      </c>
      <c r="BF137" s="405">
        <f t="shared" si="52"/>
        <v>0</v>
      </c>
      <c r="BG137" s="406" t="e">
        <f t="shared" si="50"/>
        <v>#DIV/0!</v>
      </c>
    </row>
    <row r="138" spans="1:63" ht="39.75" customHeight="1">
      <c r="A138" s="162" t="s">
        <v>430</v>
      </c>
      <c r="B138" s="526" t="s">
        <v>188</v>
      </c>
      <c r="C138" s="403">
        <f>C139+C144+C152+C161</f>
        <v>0</v>
      </c>
      <c r="D138" s="403">
        <f>D139+D144+D152+D161</f>
        <v>0</v>
      </c>
      <c r="E138" s="527">
        <f>E139+E144+E152+E161</f>
        <v>0</v>
      </c>
      <c r="F138" s="528" t="e">
        <f>E138/D138*100</f>
        <v>#DIV/0!</v>
      </c>
      <c r="G138" s="403">
        <f>G139+G144+G152+G161</f>
        <v>7837.391330000042</v>
      </c>
      <c r="H138" s="403">
        <f>H139+H144+H152+H161</f>
        <v>7837.391330000042</v>
      </c>
      <c r="I138" s="403">
        <f>I139+I144+I152+I161</f>
        <v>7720.235140000033</v>
      </c>
      <c r="J138" s="529">
        <f>I138/H138*100</f>
        <v>98.50516345213545</v>
      </c>
      <c r="K138" s="446">
        <f>K139+K144+K160</f>
        <v>0</v>
      </c>
      <c r="L138" s="446">
        <f>L139+L144+L160</f>
        <v>0</v>
      </c>
      <c r="M138" s="530" t="e">
        <f aca="true" t="shared" si="68" ref="M138:M172">L138/K138*100</f>
        <v>#DIV/0!</v>
      </c>
      <c r="N138" s="446">
        <f>N139+N144+N160</f>
        <v>0</v>
      </c>
      <c r="O138" s="446">
        <f>O139+O144+O160</f>
        <v>0</v>
      </c>
      <c r="P138" s="530" t="e">
        <f aca="true" t="shared" si="69" ref="P138:P172">O138/N138*100</f>
        <v>#DIV/0!</v>
      </c>
      <c r="Q138" s="446">
        <f>Q139+Q144+Q160</f>
        <v>7837.391330000013</v>
      </c>
      <c r="R138" s="446">
        <f>R139+R144+R160</f>
        <v>7720.235140000004</v>
      </c>
      <c r="S138" s="530">
        <f>R138/Q138*100</f>
        <v>98.50516345213543</v>
      </c>
      <c r="T138" s="446">
        <f>T139+T144+T160</f>
        <v>0</v>
      </c>
      <c r="U138" s="446">
        <f>U139+U144+U160</f>
        <v>0</v>
      </c>
      <c r="V138" s="530" t="e">
        <f aca="true" t="shared" si="70" ref="V138:V172">U138/T138*100</f>
        <v>#DIV/0!</v>
      </c>
      <c r="W138" s="446">
        <f>W139+W144+W160</f>
        <v>0</v>
      </c>
      <c r="X138" s="446">
        <f>X139+X144+X160</f>
        <v>0</v>
      </c>
      <c r="Y138" s="530" t="e">
        <f aca="true" t="shared" si="71" ref="Y138:Y172">X138/W138*100</f>
        <v>#DIV/0!</v>
      </c>
      <c r="Z138" s="446">
        <f>Z139+Z144+Z160</f>
        <v>0</v>
      </c>
      <c r="AA138" s="446">
        <f>AA139+AA144+AA160</f>
        <v>0</v>
      </c>
      <c r="AB138" s="530" t="e">
        <f aca="true" t="shared" si="72" ref="AB138:AB172">AA138/Z138*100</f>
        <v>#DIV/0!</v>
      </c>
      <c r="AC138" s="446">
        <f>AC139+AC144+AC152+AC161</f>
        <v>0</v>
      </c>
      <c r="AD138" s="446">
        <f>AD139+AD144+AD152+AD161</f>
        <v>0</v>
      </c>
      <c r="AE138" s="530" t="e">
        <f aca="true" t="shared" si="73" ref="AE138:AE172">AD138/AC138*100</f>
        <v>#DIV/0!</v>
      </c>
      <c r="AF138" s="446">
        <f>AF139+AF144+AF152+AF161</f>
        <v>0</v>
      </c>
      <c r="AG138" s="446">
        <f>AG139+AG144+AG152+AG161</f>
        <v>0</v>
      </c>
      <c r="AH138" s="530" t="e">
        <f aca="true" t="shared" si="74" ref="AH138:AH172">AG138/AF138*100</f>
        <v>#DIV/0!</v>
      </c>
      <c r="AI138" s="446">
        <f>AI139+AI144+AI152+AI161</f>
        <v>0</v>
      </c>
      <c r="AJ138" s="446">
        <f>AJ139+AJ144+AJ152+AJ161</f>
        <v>0</v>
      </c>
      <c r="AK138" s="530" t="e">
        <f aca="true" t="shared" si="75" ref="AK138:AK172">AJ138/AI138*100</f>
        <v>#DIV/0!</v>
      </c>
      <c r="AL138" s="447">
        <f>AL139+AL144+AL152+AL161</f>
        <v>0</v>
      </c>
      <c r="AM138" s="447">
        <f>AM139+AM144+AM152+AM161</f>
        <v>0</v>
      </c>
      <c r="AN138" s="530" t="e">
        <f aca="true" t="shared" si="76" ref="AN138:AN172">AM138/AL138*100</f>
        <v>#DIV/0!</v>
      </c>
      <c r="AO138" s="446">
        <f>AO139+AO144+AO152+AO161</f>
        <v>0</v>
      </c>
      <c r="AP138" s="446">
        <f>AP139+AP144+AP152+AP161</f>
        <v>0</v>
      </c>
      <c r="AQ138" s="530" t="e">
        <f aca="true" t="shared" si="77" ref="AQ138:AQ172">AP138/AO138*100</f>
        <v>#DIV/0!</v>
      </c>
      <c r="AR138" s="446">
        <f>AR139+AR144+AR152+AR161</f>
        <v>0</v>
      </c>
      <c r="AS138" s="446">
        <f>AS139+AS144+AS152+AS161</f>
        <v>0</v>
      </c>
      <c r="AT138" s="530" t="e">
        <f aca="true" t="shared" si="78" ref="AT138:AT172">AS138/AR138*100</f>
        <v>#DIV/0!</v>
      </c>
      <c r="AU138" s="531">
        <f>AU139+AU144+AU152+AU161</f>
        <v>7837.391330000042</v>
      </c>
      <c r="AV138" s="531">
        <f>AV139+AV144+AV152+AV161</f>
        <v>7837.391330000042</v>
      </c>
      <c r="AW138" s="531">
        <f>AW139+AW144+AW152+AW161</f>
        <v>7720.235140000033</v>
      </c>
      <c r="AX138" s="528">
        <f>AW138/AV138*100</f>
        <v>98.50516345213545</v>
      </c>
      <c r="BD138" s="405">
        <f t="shared" si="48"/>
        <v>7837.391330000013</v>
      </c>
      <c r="BE138" s="405">
        <f t="shared" si="52"/>
        <v>7837.391330000013</v>
      </c>
      <c r="BF138" s="405">
        <f t="shared" si="52"/>
        <v>7720.235140000004</v>
      </c>
      <c r="BG138" s="406">
        <f t="shared" si="50"/>
        <v>98.50516345213543</v>
      </c>
      <c r="BI138" s="509">
        <f aca="true" t="shared" si="79" ref="BI138:BK152">BE138-AV138</f>
        <v>-2.9103830456733704E-11</v>
      </c>
      <c r="BJ138" s="509">
        <f t="shared" si="79"/>
        <v>-2.9103830456733704E-11</v>
      </c>
      <c r="BK138" s="509">
        <f t="shared" si="79"/>
        <v>0</v>
      </c>
    </row>
    <row r="139" spans="1:63" s="448" customFormat="1" ht="42" customHeight="1">
      <c r="A139" s="532" t="s">
        <v>431</v>
      </c>
      <c r="B139" s="533" t="s">
        <v>239</v>
      </c>
      <c r="C139" s="534"/>
      <c r="D139" s="534"/>
      <c r="E139" s="534"/>
      <c r="F139" s="535"/>
      <c r="G139" s="534">
        <f>G140+G142</f>
        <v>0</v>
      </c>
      <c r="H139" s="534">
        <f>H140+H142</f>
        <v>0</v>
      </c>
      <c r="I139" s="534">
        <f>I140+I142</f>
        <v>0</v>
      </c>
      <c r="J139" s="535" t="e">
        <f>I139/H139*100</f>
        <v>#DIV/0!</v>
      </c>
      <c r="K139" s="536">
        <f>K140+K142</f>
        <v>0</v>
      </c>
      <c r="L139" s="536">
        <f>L140+L142</f>
        <v>0</v>
      </c>
      <c r="M139" s="530" t="e">
        <f t="shared" si="68"/>
        <v>#DIV/0!</v>
      </c>
      <c r="N139" s="536">
        <f>N140+N142</f>
        <v>0</v>
      </c>
      <c r="O139" s="536">
        <f>O140+O142</f>
        <v>0</v>
      </c>
      <c r="P139" s="530" t="e">
        <f t="shared" si="69"/>
        <v>#DIV/0!</v>
      </c>
      <c r="Q139" s="536">
        <f>Q140+Q142</f>
        <v>0</v>
      </c>
      <c r="R139" s="536">
        <f>R140+R142</f>
        <v>0</v>
      </c>
      <c r="S139" s="530"/>
      <c r="T139" s="536">
        <f>T140</f>
        <v>0</v>
      </c>
      <c r="U139" s="536">
        <f>U140</f>
        <v>0</v>
      </c>
      <c r="V139" s="530" t="e">
        <f t="shared" si="70"/>
        <v>#DIV/0!</v>
      </c>
      <c r="W139" s="536">
        <f>W140</f>
        <v>0</v>
      </c>
      <c r="X139" s="536">
        <f>X140</f>
        <v>0</v>
      </c>
      <c r="Y139" s="530" t="e">
        <f t="shared" si="71"/>
        <v>#DIV/0!</v>
      </c>
      <c r="Z139" s="536">
        <f>Z140</f>
        <v>0</v>
      </c>
      <c r="AA139" s="536">
        <f>AA140</f>
        <v>0</v>
      </c>
      <c r="AB139" s="530" t="e">
        <f t="shared" si="72"/>
        <v>#DIV/0!</v>
      </c>
      <c r="AC139" s="536">
        <f>AC140</f>
        <v>0</v>
      </c>
      <c r="AD139" s="536">
        <f>AD140</f>
        <v>0</v>
      </c>
      <c r="AE139" s="530" t="e">
        <f t="shared" si="73"/>
        <v>#DIV/0!</v>
      </c>
      <c r="AF139" s="536">
        <f>AF140</f>
        <v>0</v>
      </c>
      <c r="AG139" s="536">
        <f>AG140</f>
        <v>0</v>
      </c>
      <c r="AH139" s="530" t="e">
        <f t="shared" si="74"/>
        <v>#DIV/0!</v>
      </c>
      <c r="AI139" s="536">
        <f>AI140</f>
        <v>0</v>
      </c>
      <c r="AJ139" s="536">
        <f>AJ140</f>
        <v>0</v>
      </c>
      <c r="AK139" s="530" t="e">
        <f t="shared" si="75"/>
        <v>#DIV/0!</v>
      </c>
      <c r="AL139" s="537">
        <f>AL140</f>
        <v>0</v>
      </c>
      <c r="AM139" s="537">
        <f>AM140</f>
        <v>0</v>
      </c>
      <c r="AN139" s="530" t="e">
        <f t="shared" si="76"/>
        <v>#DIV/0!</v>
      </c>
      <c r="AO139" s="536">
        <f>AO140</f>
        <v>0</v>
      </c>
      <c r="AP139" s="536">
        <f>AP140</f>
        <v>0</v>
      </c>
      <c r="AQ139" s="530" t="e">
        <f t="shared" si="77"/>
        <v>#DIV/0!</v>
      </c>
      <c r="AR139" s="536">
        <f>AR140</f>
        <v>0</v>
      </c>
      <c r="AS139" s="536">
        <f>AS140</f>
        <v>0</v>
      </c>
      <c r="AT139" s="530" t="e">
        <f t="shared" si="78"/>
        <v>#DIV/0!</v>
      </c>
      <c r="AU139" s="531">
        <f aca="true" t="shared" si="80" ref="AU139:AU152">C139+G139</f>
        <v>0</v>
      </c>
      <c r="AV139" s="531">
        <f aca="true" t="shared" si="81" ref="AV139:AV152">D139+H139</f>
        <v>0</v>
      </c>
      <c r="AW139" s="531">
        <f aca="true" t="shared" si="82" ref="AW139:AW152">E139+I139</f>
        <v>0</v>
      </c>
      <c r="AX139" s="528" t="e">
        <f aca="true" t="shared" si="83" ref="AX139:AX172">AW139/AV139*100</f>
        <v>#DIV/0!</v>
      </c>
      <c r="BD139" s="405">
        <f t="shared" si="48"/>
        <v>0</v>
      </c>
      <c r="BE139" s="405">
        <f t="shared" si="52"/>
        <v>0</v>
      </c>
      <c r="BF139" s="405">
        <f t="shared" si="52"/>
        <v>0</v>
      </c>
      <c r="BG139" s="406" t="e">
        <f t="shared" si="50"/>
        <v>#DIV/0!</v>
      </c>
      <c r="BI139" s="509">
        <f t="shared" si="79"/>
        <v>0</v>
      </c>
      <c r="BJ139" s="509">
        <f t="shared" si="79"/>
        <v>0</v>
      </c>
      <c r="BK139" s="509" t="e">
        <f t="shared" si="79"/>
        <v>#DIV/0!</v>
      </c>
    </row>
    <row r="140" spans="1:63" ht="60.75" customHeight="1">
      <c r="A140" s="538" t="s">
        <v>432</v>
      </c>
      <c r="B140" s="539" t="s">
        <v>241</v>
      </c>
      <c r="C140" s="540"/>
      <c r="D140" s="540"/>
      <c r="E140" s="540"/>
      <c r="F140" s="535"/>
      <c r="G140" s="540">
        <f>G141</f>
        <v>0</v>
      </c>
      <c r="H140" s="540">
        <f>H141</f>
        <v>0</v>
      </c>
      <c r="I140" s="540">
        <f>I141</f>
        <v>0</v>
      </c>
      <c r="J140" s="535" t="e">
        <f aca="true" t="shared" si="84" ref="J140:J173">I140/H140*100</f>
        <v>#DIV/0!</v>
      </c>
      <c r="K140" s="541">
        <f>K141</f>
        <v>0</v>
      </c>
      <c r="L140" s="541">
        <f>L141</f>
        <v>0</v>
      </c>
      <c r="M140" s="530" t="e">
        <f t="shared" si="68"/>
        <v>#DIV/0!</v>
      </c>
      <c r="N140" s="541">
        <f>N141</f>
        <v>0</v>
      </c>
      <c r="O140" s="541">
        <f>O141</f>
        <v>0</v>
      </c>
      <c r="P140" s="530" t="e">
        <f t="shared" si="69"/>
        <v>#DIV/0!</v>
      </c>
      <c r="Q140" s="541">
        <f>Q141</f>
        <v>0</v>
      </c>
      <c r="R140" s="541">
        <f>R141</f>
        <v>0</v>
      </c>
      <c r="S140" s="530"/>
      <c r="T140" s="541">
        <f>T141</f>
        <v>0</v>
      </c>
      <c r="U140" s="541">
        <f>U141</f>
        <v>0</v>
      </c>
      <c r="V140" s="530" t="e">
        <f t="shared" si="70"/>
        <v>#DIV/0!</v>
      </c>
      <c r="W140" s="541">
        <f>W141</f>
        <v>0</v>
      </c>
      <c r="X140" s="541">
        <f>X141</f>
        <v>0</v>
      </c>
      <c r="Y140" s="530" t="e">
        <f t="shared" si="71"/>
        <v>#DIV/0!</v>
      </c>
      <c r="Z140" s="541">
        <f>Z141</f>
        <v>0</v>
      </c>
      <c r="AA140" s="541">
        <f>AA141</f>
        <v>0</v>
      </c>
      <c r="AB140" s="530" t="e">
        <f t="shared" si="72"/>
        <v>#DIV/0!</v>
      </c>
      <c r="AC140" s="541">
        <f>AC141</f>
        <v>0</v>
      </c>
      <c r="AD140" s="541">
        <f>AD141</f>
        <v>0</v>
      </c>
      <c r="AE140" s="530" t="e">
        <f t="shared" si="73"/>
        <v>#DIV/0!</v>
      </c>
      <c r="AF140" s="541">
        <f>AF141</f>
        <v>0</v>
      </c>
      <c r="AG140" s="541">
        <f>AG141</f>
        <v>0</v>
      </c>
      <c r="AH140" s="530" t="e">
        <f t="shared" si="74"/>
        <v>#DIV/0!</v>
      </c>
      <c r="AI140" s="541">
        <f>AI141</f>
        <v>0</v>
      </c>
      <c r="AJ140" s="541">
        <f>AJ141</f>
        <v>0</v>
      </c>
      <c r="AK140" s="530" t="e">
        <f t="shared" si="75"/>
        <v>#DIV/0!</v>
      </c>
      <c r="AL140" s="542">
        <f>AL141</f>
        <v>0</v>
      </c>
      <c r="AM140" s="542">
        <f>AM141</f>
        <v>0</v>
      </c>
      <c r="AN140" s="530" t="e">
        <f t="shared" si="76"/>
        <v>#DIV/0!</v>
      </c>
      <c r="AO140" s="541">
        <f>AO141</f>
        <v>0</v>
      </c>
      <c r="AP140" s="541">
        <f>AP141</f>
        <v>0</v>
      </c>
      <c r="AQ140" s="530" t="e">
        <f t="shared" si="77"/>
        <v>#DIV/0!</v>
      </c>
      <c r="AR140" s="541">
        <f>AR141</f>
        <v>0</v>
      </c>
      <c r="AS140" s="541">
        <f>AS141</f>
        <v>0</v>
      </c>
      <c r="AT140" s="530" t="e">
        <f t="shared" si="78"/>
        <v>#DIV/0!</v>
      </c>
      <c r="AU140" s="403">
        <f t="shared" si="80"/>
        <v>0</v>
      </c>
      <c r="AV140" s="403">
        <f t="shared" si="81"/>
        <v>0</v>
      </c>
      <c r="AW140" s="403">
        <f t="shared" si="82"/>
        <v>0</v>
      </c>
      <c r="AX140" s="528" t="e">
        <f t="shared" si="83"/>
        <v>#DIV/0!</v>
      </c>
      <c r="BD140" s="405">
        <f t="shared" si="48"/>
        <v>0</v>
      </c>
      <c r="BE140" s="405">
        <f t="shared" si="52"/>
        <v>0</v>
      </c>
      <c r="BF140" s="405">
        <f t="shared" si="52"/>
        <v>0</v>
      </c>
      <c r="BG140" s="406" t="e">
        <f t="shared" si="50"/>
        <v>#DIV/0!</v>
      </c>
      <c r="BI140" s="509">
        <f t="shared" si="79"/>
        <v>0</v>
      </c>
      <c r="BJ140" s="509">
        <f t="shared" si="79"/>
        <v>0</v>
      </c>
      <c r="BK140" s="509" t="e">
        <f t="shared" si="79"/>
        <v>#DIV/0!</v>
      </c>
    </row>
    <row r="141" spans="1:63" ht="83.25" customHeight="1">
      <c r="A141" s="538" t="s">
        <v>433</v>
      </c>
      <c r="B141" s="543" t="s">
        <v>434</v>
      </c>
      <c r="C141" s="544"/>
      <c r="D141" s="540"/>
      <c r="E141" s="540"/>
      <c r="F141" s="535"/>
      <c r="G141" s="540">
        <f>K141+N141+Q141+T141+W141+Z141+AC141+AF141+AI141+AL141+AO141+AR141</f>
        <v>0</v>
      </c>
      <c r="H141" s="540">
        <f>L141+O141+R141+U141+X141+AA141+AD141+AG141+AJ141+AM141+AP141+AS141</f>
        <v>0</v>
      </c>
      <c r="I141" s="540">
        <f>L141+O141+R141+U141+X141+AA141+AD141+AG141+AJ141+AM141+AP141+AS141</f>
        <v>0</v>
      </c>
      <c r="J141" s="535" t="e">
        <f t="shared" si="84"/>
        <v>#DIV/0!</v>
      </c>
      <c r="K141" s="545"/>
      <c r="L141" s="545"/>
      <c r="M141" s="530" t="e">
        <f>L141/K141*100</f>
        <v>#DIV/0!</v>
      </c>
      <c r="N141" s="545"/>
      <c r="O141" s="545"/>
      <c r="P141" s="530" t="e">
        <f>O141/N141*100</f>
        <v>#DIV/0!</v>
      </c>
      <c r="Q141" s="545"/>
      <c r="R141" s="545"/>
      <c r="S141" s="530"/>
      <c r="T141" s="545"/>
      <c r="U141" s="545"/>
      <c r="V141" s="530" t="e">
        <f>U141/T141*100</f>
        <v>#DIV/0!</v>
      </c>
      <c r="W141" s="545"/>
      <c r="X141" s="545"/>
      <c r="Y141" s="530" t="e">
        <f>X141/W141*100</f>
        <v>#DIV/0!</v>
      </c>
      <c r="Z141" s="545"/>
      <c r="AA141" s="545"/>
      <c r="AB141" s="530" t="e">
        <f>AA141/Z141*100</f>
        <v>#DIV/0!</v>
      </c>
      <c r="AC141" s="545"/>
      <c r="AD141" s="545"/>
      <c r="AE141" s="530" t="e">
        <f>AD141/AC141*100</f>
        <v>#DIV/0!</v>
      </c>
      <c r="AF141" s="545"/>
      <c r="AG141" s="545"/>
      <c r="AH141" s="530" t="e">
        <f>AG141/AF141*100</f>
        <v>#DIV/0!</v>
      </c>
      <c r="AI141" s="545"/>
      <c r="AJ141" s="545"/>
      <c r="AK141" s="530" t="e">
        <f>AJ141/AI141*100</f>
        <v>#DIV/0!</v>
      </c>
      <c r="AL141" s="546"/>
      <c r="AM141" s="546"/>
      <c r="AN141" s="530" t="e">
        <f>AM141/AL141*100</f>
        <v>#DIV/0!</v>
      </c>
      <c r="AO141" s="545"/>
      <c r="AP141" s="545"/>
      <c r="AQ141" s="530" t="e">
        <f>AP141/AO141*100</f>
        <v>#DIV/0!</v>
      </c>
      <c r="AR141" s="545"/>
      <c r="AS141" s="545"/>
      <c r="AT141" s="530" t="e">
        <f>AS141/AR141*100</f>
        <v>#DIV/0!</v>
      </c>
      <c r="AU141" s="403">
        <f t="shared" si="80"/>
        <v>0</v>
      </c>
      <c r="AV141" s="403">
        <f t="shared" si="81"/>
        <v>0</v>
      </c>
      <c r="AW141" s="403">
        <f t="shared" si="82"/>
        <v>0</v>
      </c>
      <c r="AX141" s="528" t="e">
        <f>AW141/AV141*100</f>
        <v>#DIV/0!</v>
      </c>
      <c r="BD141" s="405">
        <f>BE141</f>
        <v>0</v>
      </c>
      <c r="BE141" s="405">
        <f>AR141+AO141+AL141+AI141+AF141+AC141+Z141+W141+T141+Q141+N141+K141</f>
        <v>0</v>
      </c>
      <c r="BF141" s="405">
        <f>AS141+AP141+AM141+AJ141+AG141+AD141+AA141+X141+U141+R141+O141+L141</f>
        <v>0</v>
      </c>
      <c r="BG141" s="406" t="e">
        <f>BF141/BE141*100</f>
        <v>#DIV/0!</v>
      </c>
      <c r="BI141" s="509">
        <f t="shared" si="79"/>
        <v>0</v>
      </c>
      <c r="BJ141" s="509">
        <f>BF141-AW141</f>
        <v>0</v>
      </c>
      <c r="BK141" s="509" t="e">
        <f>BG141-AX141</f>
        <v>#DIV/0!</v>
      </c>
    </row>
    <row r="142" spans="1:63" ht="72" customHeight="1">
      <c r="A142" s="538" t="s">
        <v>435</v>
      </c>
      <c r="B142" s="539" t="s">
        <v>436</v>
      </c>
      <c r="C142" s="540"/>
      <c r="D142" s="540"/>
      <c r="E142" s="540"/>
      <c r="F142" s="535"/>
      <c r="G142" s="540">
        <f>G143</f>
        <v>0</v>
      </c>
      <c r="H142" s="540">
        <f>H143</f>
        <v>0</v>
      </c>
      <c r="I142" s="540">
        <f>I143</f>
        <v>0</v>
      </c>
      <c r="J142" s="535" t="e">
        <f t="shared" si="84"/>
        <v>#DIV/0!</v>
      </c>
      <c r="K142" s="541">
        <f>K143</f>
        <v>0</v>
      </c>
      <c r="L142" s="541">
        <f>L143</f>
        <v>0</v>
      </c>
      <c r="M142" s="530" t="e">
        <f t="shared" si="68"/>
        <v>#DIV/0!</v>
      </c>
      <c r="N142" s="541">
        <f>N143</f>
        <v>0</v>
      </c>
      <c r="O142" s="541">
        <f>O143</f>
        <v>0</v>
      </c>
      <c r="P142" s="530" t="e">
        <f t="shared" si="69"/>
        <v>#DIV/0!</v>
      </c>
      <c r="Q142" s="541">
        <f>Q143</f>
        <v>0</v>
      </c>
      <c r="R142" s="541">
        <f>R143</f>
        <v>0</v>
      </c>
      <c r="S142" s="530"/>
      <c r="T142" s="541">
        <f>T143</f>
        <v>0</v>
      </c>
      <c r="U142" s="541">
        <f>U143</f>
        <v>0</v>
      </c>
      <c r="V142" s="530" t="e">
        <f t="shared" si="70"/>
        <v>#DIV/0!</v>
      </c>
      <c r="W142" s="541">
        <f>W143</f>
        <v>0</v>
      </c>
      <c r="X142" s="541">
        <f>X143</f>
        <v>0</v>
      </c>
      <c r="Y142" s="530" t="e">
        <f t="shared" si="71"/>
        <v>#DIV/0!</v>
      </c>
      <c r="Z142" s="541">
        <f>Z143</f>
        <v>0</v>
      </c>
      <c r="AA142" s="541">
        <f>AA143</f>
        <v>0</v>
      </c>
      <c r="AB142" s="530" t="e">
        <f t="shared" si="72"/>
        <v>#DIV/0!</v>
      </c>
      <c r="AC142" s="541">
        <f>AC143</f>
        <v>0</v>
      </c>
      <c r="AD142" s="541">
        <f>AD143</f>
        <v>0</v>
      </c>
      <c r="AE142" s="530" t="e">
        <f t="shared" si="73"/>
        <v>#DIV/0!</v>
      </c>
      <c r="AF142" s="541">
        <f>AF143</f>
        <v>0</v>
      </c>
      <c r="AG142" s="541">
        <f>AG143</f>
        <v>0</v>
      </c>
      <c r="AH142" s="530" t="e">
        <f t="shared" si="74"/>
        <v>#DIV/0!</v>
      </c>
      <c r="AI142" s="541">
        <f>AI143</f>
        <v>0</v>
      </c>
      <c r="AJ142" s="541">
        <f>AJ143</f>
        <v>0</v>
      </c>
      <c r="AK142" s="530" t="e">
        <f t="shared" si="75"/>
        <v>#DIV/0!</v>
      </c>
      <c r="AL142" s="542">
        <f>AL143</f>
        <v>0</v>
      </c>
      <c r="AM142" s="542">
        <f>AM143</f>
        <v>0</v>
      </c>
      <c r="AN142" s="530" t="e">
        <f t="shared" si="76"/>
        <v>#DIV/0!</v>
      </c>
      <c r="AO142" s="541">
        <f>AO143</f>
        <v>0</v>
      </c>
      <c r="AP142" s="541">
        <f>AP143</f>
        <v>0</v>
      </c>
      <c r="AQ142" s="530" t="e">
        <f t="shared" si="77"/>
        <v>#DIV/0!</v>
      </c>
      <c r="AR142" s="541">
        <f>AR143</f>
        <v>0</v>
      </c>
      <c r="AS142" s="541">
        <f>AS143</f>
        <v>0</v>
      </c>
      <c r="AT142" s="530" t="e">
        <f t="shared" si="78"/>
        <v>#DIV/0!</v>
      </c>
      <c r="AU142" s="403">
        <f t="shared" si="80"/>
        <v>0</v>
      </c>
      <c r="AV142" s="403">
        <f t="shared" si="81"/>
        <v>0</v>
      </c>
      <c r="AW142" s="403">
        <f t="shared" si="82"/>
        <v>0</v>
      </c>
      <c r="AX142" s="528" t="e">
        <f t="shared" si="83"/>
        <v>#DIV/0!</v>
      </c>
      <c r="BD142" s="405">
        <f t="shared" si="48"/>
        <v>0</v>
      </c>
      <c r="BE142" s="405">
        <f t="shared" si="52"/>
        <v>0</v>
      </c>
      <c r="BF142" s="405">
        <f t="shared" si="52"/>
        <v>0</v>
      </c>
      <c r="BG142" s="406" t="e">
        <f t="shared" si="50"/>
        <v>#DIV/0!</v>
      </c>
      <c r="BI142" s="509">
        <f t="shared" si="79"/>
        <v>0</v>
      </c>
      <c r="BJ142" s="509">
        <f t="shared" si="79"/>
        <v>0</v>
      </c>
      <c r="BK142" s="509" t="e">
        <f t="shared" si="79"/>
        <v>#DIV/0!</v>
      </c>
    </row>
    <row r="143" spans="1:63" ht="84.75" customHeight="1">
      <c r="A143" s="538" t="s">
        <v>437</v>
      </c>
      <c r="B143" s="543" t="s">
        <v>438</v>
      </c>
      <c r="C143" s="166"/>
      <c r="D143" s="540"/>
      <c r="E143" s="540"/>
      <c r="F143" s="535"/>
      <c r="G143" s="540">
        <f>K143+N143+Q143+T143+W143+Z143+AC143+AF143+AI143+AL143+AO143+AR143</f>
        <v>0</v>
      </c>
      <c r="H143" s="540">
        <f>L143+O143+R143+U143+X143+AA143+AD143+AG143+AJ143+AM143+AP143+AS143</f>
        <v>0</v>
      </c>
      <c r="I143" s="540">
        <f>L143+O143+R143+U143+X143+AA143+AD143+AG143+AJ143+AM143+AP143+AS143</f>
        <v>0</v>
      </c>
      <c r="J143" s="535" t="e">
        <f t="shared" si="84"/>
        <v>#DIV/0!</v>
      </c>
      <c r="K143" s="545"/>
      <c r="L143" s="545"/>
      <c r="M143" s="530" t="e">
        <f t="shared" si="68"/>
        <v>#DIV/0!</v>
      </c>
      <c r="N143" s="545"/>
      <c r="O143" s="545"/>
      <c r="P143" s="530" t="e">
        <f t="shared" si="69"/>
        <v>#DIV/0!</v>
      </c>
      <c r="Q143" s="545"/>
      <c r="R143" s="545"/>
      <c r="S143" s="530"/>
      <c r="T143" s="545"/>
      <c r="U143" s="545"/>
      <c r="V143" s="530" t="e">
        <f t="shared" si="70"/>
        <v>#DIV/0!</v>
      </c>
      <c r="W143" s="545"/>
      <c r="X143" s="545"/>
      <c r="Y143" s="530" t="e">
        <f t="shared" si="71"/>
        <v>#DIV/0!</v>
      </c>
      <c r="Z143" s="545"/>
      <c r="AA143" s="545"/>
      <c r="AB143" s="530" t="e">
        <f t="shared" si="72"/>
        <v>#DIV/0!</v>
      </c>
      <c r="AC143" s="545"/>
      <c r="AD143" s="545"/>
      <c r="AE143" s="530" t="e">
        <f t="shared" si="73"/>
        <v>#DIV/0!</v>
      </c>
      <c r="AF143" s="545"/>
      <c r="AG143" s="545"/>
      <c r="AH143" s="530" t="e">
        <f t="shared" si="74"/>
        <v>#DIV/0!</v>
      </c>
      <c r="AI143" s="545"/>
      <c r="AJ143" s="545"/>
      <c r="AK143" s="530" t="e">
        <f t="shared" si="75"/>
        <v>#DIV/0!</v>
      </c>
      <c r="AL143" s="546"/>
      <c r="AM143" s="546"/>
      <c r="AN143" s="530" t="e">
        <f t="shared" si="76"/>
        <v>#DIV/0!</v>
      </c>
      <c r="AO143" s="545"/>
      <c r="AP143" s="545"/>
      <c r="AQ143" s="530" t="e">
        <f t="shared" si="77"/>
        <v>#DIV/0!</v>
      </c>
      <c r="AR143" s="545"/>
      <c r="AS143" s="545"/>
      <c r="AT143" s="530" t="e">
        <f t="shared" si="78"/>
        <v>#DIV/0!</v>
      </c>
      <c r="AU143" s="403">
        <f t="shared" si="80"/>
        <v>0</v>
      </c>
      <c r="AV143" s="403">
        <f t="shared" si="81"/>
        <v>0</v>
      </c>
      <c r="AW143" s="403">
        <f t="shared" si="82"/>
        <v>0</v>
      </c>
      <c r="AX143" s="528" t="e">
        <f t="shared" si="83"/>
        <v>#DIV/0!</v>
      </c>
      <c r="BD143" s="405">
        <f t="shared" si="48"/>
        <v>0</v>
      </c>
      <c r="BE143" s="405">
        <f t="shared" si="52"/>
        <v>0</v>
      </c>
      <c r="BF143" s="405">
        <f t="shared" si="52"/>
        <v>0</v>
      </c>
      <c r="BG143" s="406" t="e">
        <f t="shared" si="50"/>
        <v>#DIV/0!</v>
      </c>
      <c r="BI143" s="509">
        <f t="shared" si="79"/>
        <v>0</v>
      </c>
      <c r="BJ143" s="509">
        <f t="shared" si="79"/>
        <v>0</v>
      </c>
      <c r="BK143" s="509" t="e">
        <f t="shared" si="79"/>
        <v>#DIV/0!</v>
      </c>
    </row>
    <row r="144" spans="1:63" s="448" customFormat="1" ht="63.75" customHeight="1">
      <c r="A144" s="532" t="s">
        <v>439</v>
      </c>
      <c r="B144" s="533" t="s">
        <v>186</v>
      </c>
      <c r="C144" s="547">
        <f>C145</f>
        <v>0</v>
      </c>
      <c r="D144" s="547">
        <f>D145</f>
        <v>0</v>
      </c>
      <c r="E144" s="547">
        <f>E145</f>
        <v>0</v>
      </c>
      <c r="F144" s="535" t="e">
        <f aca="true" t="shared" si="85" ref="F144:F165">E144/D144*100</f>
        <v>#DIV/0!</v>
      </c>
      <c r="G144" s="534">
        <f>G145</f>
        <v>0</v>
      </c>
      <c r="H144" s="534">
        <f>H145</f>
        <v>0</v>
      </c>
      <c r="I144" s="534">
        <f>I145</f>
        <v>0</v>
      </c>
      <c r="J144" s="535" t="e">
        <f t="shared" si="84"/>
        <v>#DIV/0!</v>
      </c>
      <c r="K144" s="536">
        <f>K145</f>
        <v>0</v>
      </c>
      <c r="L144" s="536">
        <f>L145</f>
        <v>0</v>
      </c>
      <c r="M144" s="530" t="e">
        <f t="shared" si="68"/>
        <v>#DIV/0!</v>
      </c>
      <c r="N144" s="536">
        <f>N145</f>
        <v>0</v>
      </c>
      <c r="O144" s="536">
        <f>O145</f>
        <v>0</v>
      </c>
      <c r="P144" s="530" t="e">
        <f t="shared" si="69"/>
        <v>#DIV/0!</v>
      </c>
      <c r="Q144" s="536">
        <f>Q145</f>
        <v>0</v>
      </c>
      <c r="R144" s="536">
        <f>R145</f>
        <v>0</v>
      </c>
      <c r="S144" s="530"/>
      <c r="T144" s="536">
        <f>T145</f>
        <v>0</v>
      </c>
      <c r="U144" s="536">
        <f>U145</f>
        <v>0</v>
      </c>
      <c r="V144" s="530" t="e">
        <f t="shared" si="70"/>
        <v>#DIV/0!</v>
      </c>
      <c r="W144" s="536">
        <f>W145+W148</f>
        <v>0</v>
      </c>
      <c r="X144" s="536">
        <f>X145+X148</f>
        <v>0</v>
      </c>
      <c r="Y144" s="530" t="e">
        <f t="shared" si="71"/>
        <v>#DIV/0!</v>
      </c>
      <c r="Z144" s="536">
        <f>Z145+Z148</f>
        <v>0</v>
      </c>
      <c r="AA144" s="536">
        <f>AA145+AA148</f>
        <v>0</v>
      </c>
      <c r="AB144" s="530" t="e">
        <f t="shared" si="72"/>
        <v>#DIV/0!</v>
      </c>
      <c r="AC144" s="536">
        <f>AC145+AC148</f>
        <v>0</v>
      </c>
      <c r="AD144" s="536">
        <f>AD145+AD148</f>
        <v>0</v>
      </c>
      <c r="AE144" s="530" t="e">
        <f t="shared" si="73"/>
        <v>#DIV/0!</v>
      </c>
      <c r="AF144" s="536">
        <f>AF145+AF148</f>
        <v>0</v>
      </c>
      <c r="AG144" s="536">
        <f>AG145+AG148</f>
        <v>0</v>
      </c>
      <c r="AH144" s="530" t="e">
        <f t="shared" si="74"/>
        <v>#DIV/0!</v>
      </c>
      <c r="AI144" s="536">
        <f>AI145+AI148</f>
        <v>0</v>
      </c>
      <c r="AJ144" s="536">
        <f>AJ145+AJ148</f>
        <v>0</v>
      </c>
      <c r="AK144" s="530" t="e">
        <f t="shared" si="75"/>
        <v>#DIV/0!</v>
      </c>
      <c r="AL144" s="537">
        <f>AL145+AL148</f>
        <v>0</v>
      </c>
      <c r="AM144" s="537">
        <f>AM145+AM148</f>
        <v>0</v>
      </c>
      <c r="AN144" s="530" t="e">
        <f t="shared" si="76"/>
        <v>#DIV/0!</v>
      </c>
      <c r="AO144" s="536">
        <f>AO145+AO148</f>
        <v>0</v>
      </c>
      <c r="AP144" s="536">
        <f>AP145+AP148</f>
        <v>0</v>
      </c>
      <c r="AQ144" s="530" t="e">
        <f t="shared" si="77"/>
        <v>#DIV/0!</v>
      </c>
      <c r="AR144" s="536">
        <f>AR145+AR148</f>
        <v>0</v>
      </c>
      <c r="AS144" s="536">
        <f>AS145+AS148</f>
        <v>0</v>
      </c>
      <c r="AT144" s="530" t="e">
        <f t="shared" si="78"/>
        <v>#DIV/0!</v>
      </c>
      <c r="AU144" s="403">
        <f t="shared" si="80"/>
        <v>0</v>
      </c>
      <c r="AV144" s="403">
        <f t="shared" si="81"/>
        <v>0</v>
      </c>
      <c r="AW144" s="403">
        <f t="shared" si="82"/>
        <v>0</v>
      </c>
      <c r="AX144" s="528" t="e">
        <f t="shared" si="83"/>
        <v>#DIV/0!</v>
      </c>
      <c r="BD144" s="405">
        <f t="shared" si="48"/>
        <v>0</v>
      </c>
      <c r="BE144" s="405">
        <f t="shared" si="52"/>
        <v>0</v>
      </c>
      <c r="BF144" s="405">
        <f t="shared" si="52"/>
        <v>0</v>
      </c>
      <c r="BG144" s="406" t="e">
        <f t="shared" si="50"/>
        <v>#DIV/0!</v>
      </c>
      <c r="BI144" s="509">
        <f t="shared" si="79"/>
        <v>0</v>
      </c>
      <c r="BJ144" s="509">
        <f t="shared" si="79"/>
        <v>0</v>
      </c>
      <c r="BK144" s="509" t="e">
        <f t="shared" si="79"/>
        <v>#DIV/0!</v>
      </c>
    </row>
    <row r="145" spans="1:63" ht="84" customHeight="1">
      <c r="A145" s="548" t="s">
        <v>440</v>
      </c>
      <c r="B145" s="549" t="s">
        <v>247</v>
      </c>
      <c r="C145" s="550">
        <f>C146+C149</f>
        <v>0</v>
      </c>
      <c r="D145" s="550">
        <f>D146+D149</f>
        <v>0</v>
      </c>
      <c r="E145" s="550">
        <f>E146+E149</f>
        <v>0</v>
      </c>
      <c r="F145" s="535" t="e">
        <f t="shared" si="85"/>
        <v>#DIV/0!</v>
      </c>
      <c r="G145" s="540">
        <f>G146+G149</f>
        <v>0</v>
      </c>
      <c r="H145" s="540">
        <f>H146+H149</f>
        <v>0</v>
      </c>
      <c r="I145" s="540">
        <f>I146+I149</f>
        <v>0</v>
      </c>
      <c r="J145" s="535" t="e">
        <f t="shared" si="84"/>
        <v>#DIV/0!</v>
      </c>
      <c r="K145" s="541">
        <f>K146+K149</f>
        <v>0</v>
      </c>
      <c r="L145" s="541">
        <f>L146+L149</f>
        <v>0</v>
      </c>
      <c r="M145" s="530" t="e">
        <f t="shared" si="68"/>
        <v>#DIV/0!</v>
      </c>
      <c r="N145" s="541">
        <f>N146+N149</f>
        <v>0</v>
      </c>
      <c r="O145" s="541">
        <f>O146+O149</f>
        <v>0</v>
      </c>
      <c r="P145" s="530" t="e">
        <f t="shared" si="69"/>
        <v>#DIV/0!</v>
      </c>
      <c r="Q145" s="541">
        <f>Q146+Q149</f>
        <v>0</v>
      </c>
      <c r="R145" s="541">
        <f>R146+R149</f>
        <v>0</v>
      </c>
      <c r="S145" s="530"/>
      <c r="T145" s="541">
        <f>T146+T149</f>
        <v>0</v>
      </c>
      <c r="U145" s="541">
        <f>U146+U149</f>
        <v>0</v>
      </c>
      <c r="V145" s="530" t="e">
        <f t="shared" si="70"/>
        <v>#DIV/0!</v>
      </c>
      <c r="W145" s="541"/>
      <c r="X145" s="541"/>
      <c r="Y145" s="530" t="e">
        <f t="shared" si="71"/>
        <v>#DIV/0!</v>
      </c>
      <c r="Z145" s="541"/>
      <c r="AA145" s="541"/>
      <c r="AB145" s="530" t="e">
        <f t="shared" si="72"/>
        <v>#DIV/0!</v>
      </c>
      <c r="AC145" s="541"/>
      <c r="AD145" s="541"/>
      <c r="AE145" s="530" t="e">
        <f t="shared" si="73"/>
        <v>#DIV/0!</v>
      </c>
      <c r="AF145" s="541"/>
      <c r="AG145" s="541"/>
      <c r="AH145" s="530" t="e">
        <f t="shared" si="74"/>
        <v>#DIV/0!</v>
      </c>
      <c r="AI145" s="541"/>
      <c r="AJ145" s="541"/>
      <c r="AK145" s="530" t="e">
        <f t="shared" si="75"/>
        <v>#DIV/0!</v>
      </c>
      <c r="AL145" s="542"/>
      <c r="AM145" s="542"/>
      <c r="AN145" s="530" t="e">
        <f t="shared" si="76"/>
        <v>#DIV/0!</v>
      </c>
      <c r="AO145" s="541"/>
      <c r="AP145" s="541"/>
      <c r="AQ145" s="530" t="e">
        <f t="shared" si="77"/>
        <v>#DIV/0!</v>
      </c>
      <c r="AR145" s="541"/>
      <c r="AS145" s="541"/>
      <c r="AT145" s="530" t="e">
        <f t="shared" si="78"/>
        <v>#DIV/0!</v>
      </c>
      <c r="AU145" s="403">
        <f t="shared" si="80"/>
        <v>0</v>
      </c>
      <c r="AV145" s="403">
        <f t="shared" si="81"/>
        <v>0</v>
      </c>
      <c r="AW145" s="403">
        <f t="shared" si="82"/>
        <v>0</v>
      </c>
      <c r="AX145" s="528" t="e">
        <f t="shared" si="83"/>
        <v>#DIV/0!</v>
      </c>
      <c r="BD145" s="405">
        <f t="shared" si="48"/>
        <v>0</v>
      </c>
      <c r="BE145" s="405">
        <f t="shared" si="52"/>
        <v>0</v>
      </c>
      <c r="BF145" s="405">
        <f t="shared" si="52"/>
        <v>0</v>
      </c>
      <c r="BG145" s="406" t="e">
        <f t="shared" si="50"/>
        <v>#DIV/0!</v>
      </c>
      <c r="BI145" s="509">
        <f t="shared" si="79"/>
        <v>0</v>
      </c>
      <c r="BJ145" s="509">
        <f t="shared" si="79"/>
        <v>0</v>
      </c>
      <c r="BK145" s="509" t="e">
        <f t="shared" si="79"/>
        <v>#DIV/0!</v>
      </c>
    </row>
    <row r="146" spans="1:63" ht="84" customHeight="1">
      <c r="A146" s="548" t="s">
        <v>441</v>
      </c>
      <c r="B146" s="549" t="s">
        <v>249</v>
      </c>
      <c r="C146" s="550">
        <f>C147</f>
        <v>0</v>
      </c>
      <c r="D146" s="550">
        <f>D147</f>
        <v>0</v>
      </c>
      <c r="E146" s="550">
        <f>E147</f>
        <v>0</v>
      </c>
      <c r="F146" s="535" t="e">
        <f t="shared" si="85"/>
        <v>#DIV/0!</v>
      </c>
      <c r="G146" s="540">
        <f>G148+G147</f>
        <v>0</v>
      </c>
      <c r="H146" s="540">
        <f>H148+H147</f>
        <v>0</v>
      </c>
      <c r="I146" s="540">
        <f>I148+I147</f>
        <v>0</v>
      </c>
      <c r="J146" s="535" t="e">
        <f t="shared" si="84"/>
        <v>#DIV/0!</v>
      </c>
      <c r="K146" s="541">
        <f>K148</f>
        <v>0</v>
      </c>
      <c r="L146" s="541">
        <f>L148</f>
        <v>0</v>
      </c>
      <c r="M146" s="530" t="e">
        <f t="shared" si="68"/>
        <v>#DIV/0!</v>
      </c>
      <c r="N146" s="541">
        <f>N148</f>
        <v>0</v>
      </c>
      <c r="O146" s="541">
        <f>O148</f>
        <v>0</v>
      </c>
      <c r="P146" s="530" t="e">
        <f t="shared" si="69"/>
        <v>#DIV/0!</v>
      </c>
      <c r="Q146" s="541">
        <f>Q148</f>
        <v>0</v>
      </c>
      <c r="R146" s="541">
        <f>R148</f>
        <v>0</v>
      </c>
      <c r="S146" s="530"/>
      <c r="T146" s="541">
        <f>T148</f>
        <v>0</v>
      </c>
      <c r="U146" s="541">
        <f>U148</f>
        <v>0</v>
      </c>
      <c r="V146" s="530"/>
      <c r="W146" s="541">
        <f>W148</f>
        <v>0</v>
      </c>
      <c r="X146" s="541">
        <f>X148</f>
        <v>0</v>
      </c>
      <c r="Y146" s="530"/>
      <c r="Z146" s="541">
        <f>Z148</f>
        <v>0</v>
      </c>
      <c r="AA146" s="541">
        <f>AA148</f>
        <v>0</v>
      </c>
      <c r="AB146" s="530"/>
      <c r="AC146" s="541">
        <f>AC148</f>
        <v>0</v>
      </c>
      <c r="AD146" s="541">
        <f>AD148</f>
        <v>0</v>
      </c>
      <c r="AE146" s="530"/>
      <c r="AF146" s="541">
        <f>AF148</f>
        <v>0</v>
      </c>
      <c r="AG146" s="541">
        <f>AG148</f>
        <v>0</v>
      </c>
      <c r="AH146" s="530"/>
      <c r="AI146" s="541">
        <f>AI148</f>
        <v>0</v>
      </c>
      <c r="AJ146" s="541">
        <f>AJ148</f>
        <v>0</v>
      </c>
      <c r="AK146" s="530"/>
      <c r="AL146" s="542">
        <f>AL148</f>
        <v>0</v>
      </c>
      <c r="AM146" s="542">
        <f>AM148</f>
        <v>0</v>
      </c>
      <c r="AN146" s="530" t="e">
        <f t="shared" si="76"/>
        <v>#DIV/0!</v>
      </c>
      <c r="AO146" s="541">
        <f>AO148</f>
        <v>0</v>
      </c>
      <c r="AP146" s="541">
        <f>AP148</f>
        <v>0</v>
      </c>
      <c r="AQ146" s="530" t="e">
        <f t="shared" si="77"/>
        <v>#DIV/0!</v>
      </c>
      <c r="AR146" s="541">
        <f>AR148</f>
        <v>0</v>
      </c>
      <c r="AS146" s="541">
        <f>AS148</f>
        <v>0</v>
      </c>
      <c r="AT146" s="530" t="e">
        <f t="shared" si="78"/>
        <v>#DIV/0!</v>
      </c>
      <c r="AU146" s="403">
        <f t="shared" si="80"/>
        <v>0</v>
      </c>
      <c r="AV146" s="403">
        <f t="shared" si="81"/>
        <v>0</v>
      </c>
      <c r="AW146" s="403">
        <f t="shared" si="82"/>
        <v>0</v>
      </c>
      <c r="AX146" s="528" t="e">
        <f t="shared" si="83"/>
        <v>#DIV/0!</v>
      </c>
      <c r="BD146" s="405">
        <f t="shared" si="48"/>
        <v>0</v>
      </c>
      <c r="BE146" s="405">
        <f t="shared" si="52"/>
        <v>0</v>
      </c>
      <c r="BF146" s="405">
        <f t="shared" si="52"/>
        <v>0</v>
      </c>
      <c r="BG146" s="406" t="e">
        <f t="shared" si="50"/>
        <v>#DIV/0!</v>
      </c>
      <c r="BI146" s="509">
        <f t="shared" si="79"/>
        <v>0</v>
      </c>
      <c r="BJ146" s="509">
        <f t="shared" si="79"/>
        <v>0</v>
      </c>
      <c r="BK146" s="509" t="e">
        <f t="shared" si="79"/>
        <v>#DIV/0!</v>
      </c>
    </row>
    <row r="147" spans="1:63" ht="78" customHeight="1">
      <c r="A147" s="548" t="s">
        <v>442</v>
      </c>
      <c r="B147" s="543" t="s">
        <v>336</v>
      </c>
      <c r="C147" s="540"/>
      <c r="D147" s="540"/>
      <c r="E147" s="540"/>
      <c r="F147" s="535" t="e">
        <f>E147/D147*100</f>
        <v>#DIV/0!</v>
      </c>
      <c r="G147" s="540">
        <f>K147+N147+Q147+T147+W147+Z147+AC147+AF147+AI147+AL147+AO147+AR147</f>
        <v>0</v>
      </c>
      <c r="H147" s="540">
        <f>L147+O147+R147+U147+X147+AA147+AD147+AG147+AJ147+AM147+AP147+AS147</f>
        <v>0</v>
      </c>
      <c r="I147" s="540">
        <f>L147+O147+R147+U147+X147+AA147+AD147+AG147+AJ147+AM147+AP147+AS147</f>
        <v>0</v>
      </c>
      <c r="J147" s="535" t="e">
        <f t="shared" si="84"/>
        <v>#DIV/0!</v>
      </c>
      <c r="K147" s="541"/>
      <c r="L147" s="536"/>
      <c r="M147" s="551" t="e">
        <f>L147/K147*100</f>
        <v>#DIV/0!</v>
      </c>
      <c r="N147" s="541"/>
      <c r="O147" s="541"/>
      <c r="P147" s="551" t="e">
        <f>O147/N147*100</f>
        <v>#DIV/0!</v>
      </c>
      <c r="Q147" s="541"/>
      <c r="R147" s="536"/>
      <c r="S147" s="551"/>
      <c r="T147" s="541"/>
      <c r="U147" s="536"/>
      <c r="V147" s="551" t="e">
        <f>U147/T147*100</f>
        <v>#DIV/0!</v>
      </c>
      <c r="W147" s="541"/>
      <c r="X147" s="536"/>
      <c r="Y147" s="551" t="e">
        <f>X147/W147*100</f>
        <v>#DIV/0!</v>
      </c>
      <c r="Z147" s="541"/>
      <c r="AA147" s="536"/>
      <c r="AB147" s="551" t="e">
        <f>AA147/Z147*100</f>
        <v>#DIV/0!</v>
      </c>
      <c r="AC147" s="541"/>
      <c r="AD147" s="536"/>
      <c r="AE147" s="551" t="e">
        <f>AD147/AC147*100</f>
        <v>#DIV/0!</v>
      </c>
      <c r="AF147" s="541"/>
      <c r="AG147" s="536"/>
      <c r="AH147" s="551" t="e">
        <f>AG147/AF147*100</f>
        <v>#DIV/0!</v>
      </c>
      <c r="AI147" s="541"/>
      <c r="AJ147" s="536"/>
      <c r="AK147" s="551" t="e">
        <f>AJ147/AI147*100</f>
        <v>#DIV/0!</v>
      </c>
      <c r="AL147" s="542"/>
      <c r="AM147" s="537"/>
      <c r="AN147" s="551" t="e">
        <f>AM147/AL147*100</f>
        <v>#DIV/0!</v>
      </c>
      <c r="AO147" s="541"/>
      <c r="AP147" s="536"/>
      <c r="AQ147" s="551" t="e">
        <f>AP147/AO147*100</f>
        <v>#DIV/0!</v>
      </c>
      <c r="AR147" s="541"/>
      <c r="AS147" s="536"/>
      <c r="AT147" s="551" t="e">
        <f>AS147/AR147*100</f>
        <v>#DIV/0!</v>
      </c>
      <c r="AU147" s="403">
        <f t="shared" si="80"/>
        <v>0</v>
      </c>
      <c r="AV147" s="403">
        <f t="shared" si="81"/>
        <v>0</v>
      </c>
      <c r="AW147" s="403">
        <f t="shared" si="82"/>
        <v>0</v>
      </c>
      <c r="AX147" s="528" t="e">
        <f>AW147/AV147*100</f>
        <v>#DIV/0!</v>
      </c>
      <c r="BD147" s="405"/>
      <c r="BE147" s="405"/>
      <c r="BF147" s="405"/>
      <c r="BG147" s="406"/>
      <c r="BI147" s="509"/>
      <c r="BJ147" s="509"/>
      <c r="BK147" s="509"/>
    </row>
    <row r="148" spans="1:63" ht="99.75" customHeight="1">
      <c r="A148" s="548" t="s">
        <v>443</v>
      </c>
      <c r="B148" s="543" t="s">
        <v>444</v>
      </c>
      <c r="C148" s="166"/>
      <c r="D148" s="540"/>
      <c r="E148" s="540"/>
      <c r="F148" s="535" t="e">
        <f>E148/D148*100</f>
        <v>#DIV/0!</v>
      </c>
      <c r="G148" s="540">
        <f>K148+N148+Q148+T148+W148+Z148+AC148+AF148+AI148+AL148+AO148+AR148</f>
        <v>0</v>
      </c>
      <c r="H148" s="540">
        <f>L148+O148+R148+U148+X148+AA148+AD148+AG148+AJ148+AM148+AP148+AS148</f>
        <v>0</v>
      </c>
      <c r="I148" s="540">
        <f>L148+O148+R148+U148+X148+AA148+AD148+AG148+AJ148+AM148+AP148+AS148</f>
        <v>0</v>
      </c>
      <c r="J148" s="535" t="e">
        <f t="shared" si="84"/>
        <v>#DIV/0!</v>
      </c>
      <c r="K148" s="545"/>
      <c r="L148" s="552"/>
      <c r="M148" s="530" t="e">
        <f>L148/K148*100</f>
        <v>#DIV/0!</v>
      </c>
      <c r="N148" s="545"/>
      <c r="O148" s="545"/>
      <c r="P148" s="530" t="e">
        <f>O148/N148*100</f>
        <v>#DIV/0!</v>
      </c>
      <c r="Q148" s="545"/>
      <c r="R148" s="552"/>
      <c r="S148" s="530"/>
      <c r="T148" s="541"/>
      <c r="U148" s="536"/>
      <c r="V148" s="551" t="e">
        <f>U148/T148*100</f>
        <v>#DIV/0!</v>
      </c>
      <c r="W148" s="541"/>
      <c r="X148" s="536"/>
      <c r="Y148" s="551" t="e">
        <f>X148/W148*100</f>
        <v>#DIV/0!</v>
      </c>
      <c r="Z148" s="541"/>
      <c r="AA148" s="536"/>
      <c r="AB148" s="551" t="e">
        <f>AA148/Z148*100</f>
        <v>#DIV/0!</v>
      </c>
      <c r="AC148" s="541"/>
      <c r="AD148" s="536"/>
      <c r="AE148" s="551" t="e">
        <f>AD148/AC148*100</f>
        <v>#DIV/0!</v>
      </c>
      <c r="AF148" s="541"/>
      <c r="AG148" s="536"/>
      <c r="AH148" s="551" t="e">
        <f>AG148/AF148*100</f>
        <v>#DIV/0!</v>
      </c>
      <c r="AI148" s="541"/>
      <c r="AJ148" s="536"/>
      <c r="AK148" s="551" t="e">
        <f>AJ148/AI148*100</f>
        <v>#DIV/0!</v>
      </c>
      <c r="AL148" s="542"/>
      <c r="AM148" s="537"/>
      <c r="AN148" s="551" t="e">
        <f>AM148/AL148*100</f>
        <v>#DIV/0!</v>
      </c>
      <c r="AO148" s="541"/>
      <c r="AP148" s="536"/>
      <c r="AQ148" s="551" t="e">
        <f>AP148/AO148*100</f>
        <v>#DIV/0!</v>
      </c>
      <c r="AR148" s="541"/>
      <c r="AS148" s="536"/>
      <c r="AT148" s="551" t="e">
        <f>AS148/AR148*100</f>
        <v>#DIV/0!</v>
      </c>
      <c r="AU148" s="403">
        <f t="shared" si="80"/>
        <v>0</v>
      </c>
      <c r="AV148" s="403">
        <f t="shared" si="81"/>
        <v>0</v>
      </c>
      <c r="AW148" s="403">
        <f t="shared" si="82"/>
        <v>0</v>
      </c>
      <c r="AX148" s="528" t="e">
        <f>AW148/AV148*100</f>
        <v>#DIV/0!</v>
      </c>
      <c r="BD148" s="405">
        <f>BE148</f>
        <v>0</v>
      </c>
      <c r="BE148" s="405">
        <f>AR148+AO148+AL148+AI148+AF148+AC148+Z148+W148+T148+Q148+N148+K148</f>
        <v>0</v>
      </c>
      <c r="BF148" s="405">
        <f>AS148+AP148+AM148+AJ148+AG148+AD148+AA148+X148+U148+R148+O148+L148</f>
        <v>0</v>
      </c>
      <c r="BG148" s="406" t="e">
        <f>BF148/BE148*100</f>
        <v>#DIV/0!</v>
      </c>
      <c r="BI148" s="509">
        <f>BE148-AV148</f>
        <v>0</v>
      </c>
      <c r="BJ148" s="509">
        <f>BF148-AW148</f>
        <v>0</v>
      </c>
      <c r="BK148" s="509" t="e">
        <f>BG148-AX148</f>
        <v>#DIV/0!</v>
      </c>
    </row>
    <row r="149" spans="1:63" ht="105" customHeight="1">
      <c r="A149" s="548" t="s">
        <v>445</v>
      </c>
      <c r="B149" s="543" t="s">
        <v>187</v>
      </c>
      <c r="C149" s="696">
        <f>C150</f>
        <v>0</v>
      </c>
      <c r="D149" s="696">
        <f>D150</f>
        <v>0</v>
      </c>
      <c r="E149" s="696">
        <f>E150</f>
        <v>0</v>
      </c>
      <c r="F149" s="535" t="e">
        <f t="shared" si="85"/>
        <v>#DIV/0!</v>
      </c>
      <c r="G149" s="540">
        <f>G151</f>
        <v>0</v>
      </c>
      <c r="H149" s="540">
        <f>H151</f>
        <v>0</v>
      </c>
      <c r="I149" s="540">
        <f>I151</f>
        <v>0</v>
      </c>
      <c r="J149" s="535" t="e">
        <f t="shared" si="84"/>
        <v>#DIV/0!</v>
      </c>
      <c r="K149" s="541">
        <f>K151</f>
        <v>0</v>
      </c>
      <c r="L149" s="541">
        <f>L151</f>
        <v>0</v>
      </c>
      <c r="M149" s="530" t="e">
        <f t="shared" si="68"/>
        <v>#DIV/0!</v>
      </c>
      <c r="N149" s="541">
        <f>N151</f>
        <v>0</v>
      </c>
      <c r="O149" s="541">
        <f>O151</f>
        <v>0</v>
      </c>
      <c r="P149" s="530" t="e">
        <f t="shared" si="69"/>
        <v>#DIV/0!</v>
      </c>
      <c r="Q149" s="541">
        <f>Q151</f>
        <v>0</v>
      </c>
      <c r="R149" s="541">
        <f>R151</f>
        <v>0</v>
      </c>
      <c r="S149" s="530"/>
      <c r="T149" s="541">
        <f>T151</f>
        <v>0</v>
      </c>
      <c r="U149" s="541">
        <f>U151</f>
        <v>0</v>
      </c>
      <c r="V149" s="530" t="e">
        <f t="shared" si="70"/>
        <v>#DIV/0!</v>
      </c>
      <c r="W149" s="541">
        <f>W151</f>
        <v>0</v>
      </c>
      <c r="X149" s="541">
        <f>X151</f>
        <v>0</v>
      </c>
      <c r="Y149" s="530" t="e">
        <f t="shared" si="71"/>
        <v>#DIV/0!</v>
      </c>
      <c r="Z149" s="541">
        <f>Z151</f>
        <v>0</v>
      </c>
      <c r="AA149" s="541">
        <f>AA151</f>
        <v>0</v>
      </c>
      <c r="AB149" s="530" t="e">
        <f t="shared" si="72"/>
        <v>#DIV/0!</v>
      </c>
      <c r="AC149" s="541">
        <f>AC151</f>
        <v>0</v>
      </c>
      <c r="AD149" s="541">
        <f>AD151</f>
        <v>0</v>
      </c>
      <c r="AE149" s="530" t="e">
        <f t="shared" si="73"/>
        <v>#DIV/0!</v>
      </c>
      <c r="AF149" s="541">
        <f>AF151</f>
        <v>0</v>
      </c>
      <c r="AG149" s="541">
        <f>AG151</f>
        <v>0</v>
      </c>
      <c r="AH149" s="530" t="e">
        <f t="shared" si="74"/>
        <v>#DIV/0!</v>
      </c>
      <c r="AI149" s="541">
        <f>AI151</f>
        <v>0</v>
      </c>
      <c r="AJ149" s="541">
        <f>AJ151</f>
        <v>0</v>
      </c>
      <c r="AK149" s="530" t="e">
        <f t="shared" si="75"/>
        <v>#DIV/0!</v>
      </c>
      <c r="AL149" s="542">
        <f>AL151</f>
        <v>0</v>
      </c>
      <c r="AM149" s="542">
        <f>AM151</f>
        <v>0</v>
      </c>
      <c r="AN149" s="530" t="e">
        <f t="shared" si="76"/>
        <v>#DIV/0!</v>
      </c>
      <c r="AO149" s="541">
        <f>AO151</f>
        <v>0</v>
      </c>
      <c r="AP149" s="541">
        <f>AP151</f>
        <v>0</v>
      </c>
      <c r="AQ149" s="530" t="e">
        <f t="shared" si="77"/>
        <v>#DIV/0!</v>
      </c>
      <c r="AR149" s="541">
        <f>AR151</f>
        <v>0</v>
      </c>
      <c r="AS149" s="541">
        <f>AS151</f>
        <v>0</v>
      </c>
      <c r="AT149" s="530" t="e">
        <f t="shared" si="78"/>
        <v>#DIV/0!</v>
      </c>
      <c r="AU149" s="403">
        <f t="shared" si="80"/>
        <v>0</v>
      </c>
      <c r="AV149" s="403">
        <f t="shared" si="81"/>
        <v>0</v>
      </c>
      <c r="AW149" s="403">
        <f t="shared" si="82"/>
        <v>0</v>
      </c>
      <c r="AX149" s="528" t="e">
        <f t="shared" si="83"/>
        <v>#DIV/0!</v>
      </c>
      <c r="BD149" s="405">
        <f>BE149</f>
        <v>0</v>
      </c>
      <c r="BE149" s="405">
        <f t="shared" si="52"/>
        <v>0</v>
      </c>
      <c r="BF149" s="405">
        <f t="shared" si="52"/>
        <v>0</v>
      </c>
      <c r="BG149" s="406" t="e">
        <f aca="true" t="shared" si="86" ref="BG149:BG219">BF149/BE149*100</f>
        <v>#DIV/0!</v>
      </c>
      <c r="BI149" s="509">
        <f>BE149-AV149</f>
        <v>0</v>
      </c>
      <c r="BJ149" s="509">
        <f t="shared" si="79"/>
        <v>0</v>
      </c>
      <c r="BK149" s="509" t="e">
        <f t="shared" si="79"/>
        <v>#DIV/0!</v>
      </c>
    </row>
    <row r="150" spans="1:63" ht="102.75" customHeight="1">
      <c r="A150" s="548" t="s">
        <v>620</v>
      </c>
      <c r="B150" s="543" t="s">
        <v>621</v>
      </c>
      <c r="C150" s="540"/>
      <c r="D150" s="540"/>
      <c r="E150" s="540"/>
      <c r="F150" s="535" t="e">
        <f>E150/D150*100</f>
        <v>#DIV/0!</v>
      </c>
      <c r="G150" s="540">
        <f aca="true" t="shared" si="87" ref="G150:H152">K150+N150+Q150+T150+W150+Z150+AC150+AF150+AI150+AL150+AO150+AR150</f>
        <v>0</v>
      </c>
      <c r="H150" s="540">
        <f t="shared" si="87"/>
        <v>0</v>
      </c>
      <c r="I150" s="540">
        <f>L150+O150+R150+U150+X150+AA150+AD150+AG150+AJ150+AM150+AP150+AS150</f>
        <v>0</v>
      </c>
      <c r="J150" s="535" t="e">
        <f>I150/H150*100</f>
        <v>#DIV/0!</v>
      </c>
      <c r="K150" s="541"/>
      <c r="L150" s="536"/>
      <c r="M150" s="551" t="e">
        <f>L150/K150*100</f>
        <v>#DIV/0!</v>
      </c>
      <c r="N150" s="541"/>
      <c r="O150" s="541"/>
      <c r="P150" s="551" t="e">
        <f>O150/N150*100</f>
        <v>#DIV/0!</v>
      </c>
      <c r="Q150" s="541"/>
      <c r="R150" s="536"/>
      <c r="S150" s="551"/>
      <c r="T150" s="541"/>
      <c r="U150" s="536"/>
      <c r="V150" s="551" t="e">
        <f>U150/T150*100</f>
        <v>#DIV/0!</v>
      </c>
      <c r="W150" s="541"/>
      <c r="X150" s="536"/>
      <c r="Y150" s="551" t="e">
        <f>X150/W150*100</f>
        <v>#DIV/0!</v>
      </c>
      <c r="Z150" s="541"/>
      <c r="AA150" s="536"/>
      <c r="AB150" s="551" t="e">
        <f>AA150/Z150*100</f>
        <v>#DIV/0!</v>
      </c>
      <c r="AC150" s="541"/>
      <c r="AD150" s="536"/>
      <c r="AE150" s="551" t="e">
        <f>AD150/AC150*100</f>
        <v>#DIV/0!</v>
      </c>
      <c r="AF150" s="541"/>
      <c r="AG150" s="536"/>
      <c r="AH150" s="551" t="e">
        <f>AG150/AF150*100</f>
        <v>#DIV/0!</v>
      </c>
      <c r="AI150" s="541"/>
      <c r="AJ150" s="536"/>
      <c r="AK150" s="551" t="e">
        <f>AJ150/AI150*100</f>
        <v>#DIV/0!</v>
      </c>
      <c r="AL150" s="542"/>
      <c r="AM150" s="537"/>
      <c r="AN150" s="551" t="e">
        <f>AM150/AL150*100</f>
        <v>#DIV/0!</v>
      </c>
      <c r="AO150" s="541"/>
      <c r="AP150" s="536"/>
      <c r="AQ150" s="551" t="e">
        <f>AP150/AO150*100</f>
        <v>#DIV/0!</v>
      </c>
      <c r="AR150" s="541"/>
      <c r="AS150" s="536"/>
      <c r="AT150" s="551" t="e">
        <f>AS150/AR150*100</f>
        <v>#DIV/0!</v>
      </c>
      <c r="AU150" s="403">
        <f t="shared" si="80"/>
        <v>0</v>
      </c>
      <c r="AV150" s="403">
        <f t="shared" si="81"/>
        <v>0</v>
      </c>
      <c r="AW150" s="403">
        <f t="shared" si="82"/>
        <v>0</v>
      </c>
      <c r="AX150" s="528" t="e">
        <f>AW150/AV150*100</f>
        <v>#DIV/0!</v>
      </c>
      <c r="BD150" s="405"/>
      <c r="BE150" s="405"/>
      <c r="BF150" s="405"/>
      <c r="BG150" s="406"/>
      <c r="BI150" s="509"/>
      <c r="BJ150" s="509"/>
      <c r="BK150" s="509"/>
    </row>
    <row r="151" spans="1:63" ht="100.5" customHeight="1">
      <c r="A151" s="548" t="s">
        <v>446</v>
      </c>
      <c r="B151" s="543" t="s">
        <v>447</v>
      </c>
      <c r="C151" s="166"/>
      <c r="D151" s="534"/>
      <c r="E151" s="534"/>
      <c r="F151" s="535" t="e">
        <f t="shared" si="85"/>
        <v>#DIV/0!</v>
      </c>
      <c r="G151" s="540">
        <f t="shared" si="87"/>
        <v>0</v>
      </c>
      <c r="H151" s="540">
        <f t="shared" si="87"/>
        <v>0</v>
      </c>
      <c r="I151" s="540">
        <f>L151+O151+R151+U151+X151+AA151+AD151+AG151+AJ151+AM151+AP151+AS151</f>
        <v>0</v>
      </c>
      <c r="J151" s="535" t="e">
        <f t="shared" si="84"/>
        <v>#DIV/0!</v>
      </c>
      <c r="K151" s="552"/>
      <c r="L151" s="552"/>
      <c r="M151" s="530" t="e">
        <f t="shared" si="68"/>
        <v>#DIV/0!</v>
      </c>
      <c r="N151" s="545"/>
      <c r="O151" s="545"/>
      <c r="P151" s="530" t="e">
        <f t="shared" si="69"/>
        <v>#DIV/0!</v>
      </c>
      <c r="Q151" s="552"/>
      <c r="R151" s="552"/>
      <c r="S151" s="530"/>
      <c r="T151" s="536"/>
      <c r="U151" s="536"/>
      <c r="V151" s="551" t="e">
        <f t="shared" si="70"/>
        <v>#DIV/0!</v>
      </c>
      <c r="W151" s="536"/>
      <c r="X151" s="536"/>
      <c r="Y151" s="551" t="e">
        <f t="shared" si="71"/>
        <v>#DIV/0!</v>
      </c>
      <c r="Z151" s="536"/>
      <c r="AA151" s="536"/>
      <c r="AB151" s="551" t="e">
        <f t="shared" si="72"/>
        <v>#DIV/0!</v>
      </c>
      <c r="AC151" s="536"/>
      <c r="AD151" s="536"/>
      <c r="AE151" s="551" t="e">
        <f t="shared" si="73"/>
        <v>#DIV/0!</v>
      </c>
      <c r="AF151" s="536"/>
      <c r="AG151" s="536"/>
      <c r="AH151" s="551" t="e">
        <f t="shared" si="74"/>
        <v>#DIV/0!</v>
      </c>
      <c r="AI151" s="536"/>
      <c r="AJ151" s="536"/>
      <c r="AK151" s="551" t="e">
        <f t="shared" si="75"/>
        <v>#DIV/0!</v>
      </c>
      <c r="AL151" s="537"/>
      <c r="AM151" s="537"/>
      <c r="AN151" s="551" t="e">
        <f t="shared" si="76"/>
        <v>#DIV/0!</v>
      </c>
      <c r="AO151" s="536"/>
      <c r="AP151" s="536"/>
      <c r="AQ151" s="551" t="e">
        <f t="shared" si="77"/>
        <v>#DIV/0!</v>
      </c>
      <c r="AR151" s="536"/>
      <c r="AS151" s="536"/>
      <c r="AT151" s="551" t="e">
        <f t="shared" si="78"/>
        <v>#DIV/0!</v>
      </c>
      <c r="AU151" s="403">
        <f t="shared" si="80"/>
        <v>0</v>
      </c>
      <c r="AV151" s="403">
        <f t="shared" si="81"/>
        <v>0</v>
      </c>
      <c r="AW151" s="403">
        <f t="shared" si="82"/>
        <v>0</v>
      </c>
      <c r="AX151" s="553" t="e">
        <f t="shared" si="83"/>
        <v>#DIV/0!</v>
      </c>
      <c r="BD151" s="405">
        <f>BE151</f>
        <v>0</v>
      </c>
      <c r="BE151" s="405">
        <f t="shared" si="52"/>
        <v>0</v>
      </c>
      <c r="BF151" s="405">
        <f t="shared" si="52"/>
        <v>0</v>
      </c>
      <c r="BG151" s="406" t="e">
        <f t="shared" si="86"/>
        <v>#DIV/0!</v>
      </c>
      <c r="BI151" s="509">
        <f>BE151-AV151</f>
        <v>0</v>
      </c>
      <c r="BJ151" s="509">
        <f t="shared" si="79"/>
        <v>0</v>
      </c>
      <c r="BK151" s="509" t="e">
        <f t="shared" si="79"/>
        <v>#DIV/0!</v>
      </c>
    </row>
    <row r="152" spans="1:63" s="448" customFormat="1" ht="66" customHeight="1">
      <c r="A152" s="554" t="s">
        <v>448</v>
      </c>
      <c r="B152" s="555" t="s">
        <v>449</v>
      </c>
      <c r="C152" s="547">
        <f>C156+C153</f>
        <v>0</v>
      </c>
      <c r="D152" s="547">
        <f>D156+D153</f>
        <v>0</v>
      </c>
      <c r="E152" s="547">
        <f>E156+E153</f>
        <v>0</v>
      </c>
      <c r="F152" s="535" t="e">
        <f t="shared" si="85"/>
        <v>#DIV/0!</v>
      </c>
      <c r="G152" s="534">
        <f t="shared" si="87"/>
        <v>0</v>
      </c>
      <c r="H152" s="534">
        <f t="shared" si="87"/>
        <v>0</v>
      </c>
      <c r="I152" s="534">
        <f>L152+O152+R152+U152+X152+AA152+AD152+AG152+AJ152+AM152+AP152+AS152</f>
        <v>0</v>
      </c>
      <c r="J152" s="535" t="e">
        <f t="shared" si="84"/>
        <v>#DIV/0!</v>
      </c>
      <c r="K152" s="530">
        <f>K156</f>
        <v>0</v>
      </c>
      <c r="L152" s="530">
        <f>L156</f>
        <v>0</v>
      </c>
      <c r="M152" s="530" t="e">
        <f t="shared" si="68"/>
        <v>#DIV/0!</v>
      </c>
      <c r="N152" s="530">
        <f>N156</f>
        <v>0</v>
      </c>
      <c r="O152" s="530">
        <f>O156</f>
        <v>0</v>
      </c>
      <c r="P152" s="530" t="e">
        <f t="shared" si="69"/>
        <v>#DIV/0!</v>
      </c>
      <c r="Q152" s="530">
        <f>Q156</f>
        <v>0</v>
      </c>
      <c r="R152" s="530">
        <f>R156</f>
        <v>0</v>
      </c>
      <c r="S152" s="530"/>
      <c r="T152" s="530">
        <f>T156</f>
        <v>0</v>
      </c>
      <c r="U152" s="530">
        <f>U156</f>
        <v>0</v>
      </c>
      <c r="V152" s="530" t="e">
        <f t="shared" si="70"/>
        <v>#DIV/0!</v>
      </c>
      <c r="W152" s="530">
        <f>W156</f>
        <v>0</v>
      </c>
      <c r="X152" s="530">
        <f>X156</f>
        <v>0</v>
      </c>
      <c r="Y152" s="530" t="e">
        <f t="shared" si="71"/>
        <v>#DIV/0!</v>
      </c>
      <c r="Z152" s="530">
        <f>Z156</f>
        <v>0</v>
      </c>
      <c r="AA152" s="530">
        <f>AA156</f>
        <v>0</v>
      </c>
      <c r="AB152" s="530" t="e">
        <f t="shared" si="72"/>
        <v>#DIV/0!</v>
      </c>
      <c r="AC152" s="530">
        <f>AC156</f>
        <v>0</v>
      </c>
      <c r="AD152" s="530">
        <f>AD156</f>
        <v>0</v>
      </c>
      <c r="AE152" s="530" t="e">
        <f t="shared" si="73"/>
        <v>#DIV/0!</v>
      </c>
      <c r="AF152" s="530">
        <f>AF156</f>
        <v>0</v>
      </c>
      <c r="AG152" s="530">
        <f>AG156</f>
        <v>0</v>
      </c>
      <c r="AH152" s="530" t="e">
        <f t="shared" si="74"/>
        <v>#DIV/0!</v>
      </c>
      <c r="AI152" s="530">
        <f>AI156</f>
        <v>0</v>
      </c>
      <c r="AJ152" s="530">
        <f>AJ156</f>
        <v>0</v>
      </c>
      <c r="AK152" s="530" t="e">
        <f t="shared" si="75"/>
        <v>#DIV/0!</v>
      </c>
      <c r="AL152" s="556">
        <f>AL156</f>
        <v>0</v>
      </c>
      <c r="AM152" s="556">
        <f>AM156</f>
        <v>0</v>
      </c>
      <c r="AN152" s="530" t="e">
        <f t="shared" si="76"/>
        <v>#DIV/0!</v>
      </c>
      <c r="AO152" s="530">
        <f>AO156</f>
        <v>0</v>
      </c>
      <c r="AP152" s="530">
        <f>AP156</f>
        <v>0</v>
      </c>
      <c r="AQ152" s="530" t="e">
        <f t="shared" si="77"/>
        <v>#DIV/0!</v>
      </c>
      <c r="AR152" s="530">
        <f>AR156</f>
        <v>0</v>
      </c>
      <c r="AS152" s="530">
        <f>AS156</f>
        <v>0</v>
      </c>
      <c r="AT152" s="530" t="e">
        <f t="shared" si="78"/>
        <v>#DIV/0!</v>
      </c>
      <c r="AU152" s="403">
        <f t="shared" si="80"/>
        <v>0</v>
      </c>
      <c r="AV152" s="403">
        <f t="shared" si="81"/>
        <v>0</v>
      </c>
      <c r="AW152" s="403">
        <f t="shared" si="82"/>
        <v>0</v>
      </c>
      <c r="AX152" s="528" t="e">
        <f t="shared" si="83"/>
        <v>#DIV/0!</v>
      </c>
      <c r="BD152" s="405">
        <f>BE152</f>
        <v>0</v>
      </c>
      <c r="BE152" s="405">
        <f t="shared" si="52"/>
        <v>0</v>
      </c>
      <c r="BF152" s="405">
        <f t="shared" si="52"/>
        <v>0</v>
      </c>
      <c r="BG152" s="406" t="e">
        <f t="shared" si="86"/>
        <v>#DIV/0!</v>
      </c>
      <c r="BI152" s="405">
        <f>BE152-AV152</f>
        <v>0</v>
      </c>
      <c r="BJ152" s="405">
        <f t="shared" si="79"/>
        <v>0</v>
      </c>
      <c r="BK152" s="405" t="e">
        <f>BG152-AX152</f>
        <v>#DIV/0!</v>
      </c>
    </row>
    <row r="153" spans="1:63" s="448" customFormat="1" ht="64.5" customHeight="1">
      <c r="A153" s="492" t="s">
        <v>450</v>
      </c>
      <c r="B153" s="557" t="s">
        <v>451</v>
      </c>
      <c r="C153" s="558">
        <f>C155</f>
        <v>0</v>
      </c>
      <c r="D153" s="558">
        <f>D155</f>
        <v>0</v>
      </c>
      <c r="E153" s="558">
        <f>E155</f>
        <v>0</v>
      </c>
      <c r="F153" s="535" t="e">
        <f t="shared" si="85"/>
        <v>#DIV/0!</v>
      </c>
      <c r="G153" s="534"/>
      <c r="H153" s="534"/>
      <c r="I153" s="534"/>
      <c r="J153" s="535" t="e">
        <f t="shared" si="84"/>
        <v>#DIV/0!</v>
      </c>
      <c r="K153" s="530"/>
      <c r="L153" s="530"/>
      <c r="M153" s="530"/>
      <c r="N153" s="530"/>
      <c r="O153" s="530"/>
      <c r="P153" s="530"/>
      <c r="Q153" s="530"/>
      <c r="R153" s="530"/>
      <c r="S153" s="530"/>
      <c r="T153" s="530"/>
      <c r="U153" s="530"/>
      <c r="V153" s="530"/>
      <c r="W153" s="530"/>
      <c r="X153" s="530"/>
      <c r="Y153" s="530"/>
      <c r="Z153" s="530"/>
      <c r="AA153" s="530"/>
      <c r="AB153" s="530"/>
      <c r="AC153" s="530"/>
      <c r="AD153" s="530"/>
      <c r="AE153" s="530"/>
      <c r="AF153" s="530"/>
      <c r="AG153" s="530"/>
      <c r="AH153" s="530"/>
      <c r="AI153" s="530"/>
      <c r="AJ153" s="530"/>
      <c r="AK153" s="530"/>
      <c r="AL153" s="556"/>
      <c r="AM153" s="556"/>
      <c r="AN153" s="530"/>
      <c r="AO153" s="530"/>
      <c r="AP153" s="530"/>
      <c r="AQ153" s="530"/>
      <c r="AR153" s="530"/>
      <c r="AS153" s="530"/>
      <c r="AT153" s="530"/>
      <c r="AU153" s="403"/>
      <c r="AV153" s="403"/>
      <c r="AW153" s="403"/>
      <c r="AX153" s="528"/>
      <c r="BD153" s="405"/>
      <c r="BE153" s="405"/>
      <c r="BF153" s="405"/>
      <c r="BG153" s="406"/>
      <c r="BI153" s="405"/>
      <c r="BJ153" s="405"/>
      <c r="BK153" s="405"/>
    </row>
    <row r="154" spans="1:63" s="448" customFormat="1" ht="82.5" customHeight="1">
      <c r="A154" s="492" t="s">
        <v>452</v>
      </c>
      <c r="B154" s="557" t="s">
        <v>453</v>
      </c>
      <c r="C154" s="558">
        <f>C155</f>
        <v>0</v>
      </c>
      <c r="D154" s="558">
        <f>D155</f>
        <v>0</v>
      </c>
      <c r="E154" s="558">
        <f>E155</f>
        <v>0</v>
      </c>
      <c r="F154" s="535" t="e">
        <f t="shared" si="85"/>
        <v>#DIV/0!</v>
      </c>
      <c r="G154" s="534"/>
      <c r="H154" s="534"/>
      <c r="I154" s="534"/>
      <c r="J154" s="535" t="e">
        <f t="shared" si="84"/>
        <v>#DIV/0!</v>
      </c>
      <c r="K154" s="530"/>
      <c r="L154" s="530"/>
      <c r="M154" s="530"/>
      <c r="N154" s="530"/>
      <c r="O154" s="530"/>
      <c r="P154" s="530"/>
      <c r="Q154" s="530"/>
      <c r="R154" s="530"/>
      <c r="S154" s="530"/>
      <c r="T154" s="530"/>
      <c r="U154" s="530"/>
      <c r="V154" s="530"/>
      <c r="W154" s="530"/>
      <c r="X154" s="530"/>
      <c r="Y154" s="530"/>
      <c r="Z154" s="530"/>
      <c r="AA154" s="530"/>
      <c r="AB154" s="530"/>
      <c r="AC154" s="530"/>
      <c r="AD154" s="530"/>
      <c r="AE154" s="530"/>
      <c r="AF154" s="530"/>
      <c r="AG154" s="530"/>
      <c r="AH154" s="530"/>
      <c r="AI154" s="530"/>
      <c r="AJ154" s="530"/>
      <c r="AK154" s="530"/>
      <c r="AL154" s="556"/>
      <c r="AM154" s="556"/>
      <c r="AN154" s="530"/>
      <c r="AO154" s="530"/>
      <c r="AP154" s="530"/>
      <c r="AQ154" s="530"/>
      <c r="AR154" s="530"/>
      <c r="AS154" s="530"/>
      <c r="AT154" s="530"/>
      <c r="AU154" s="403"/>
      <c r="AV154" s="403"/>
      <c r="AW154" s="403"/>
      <c r="AX154" s="528"/>
      <c r="BD154" s="405"/>
      <c r="BE154" s="405"/>
      <c r="BF154" s="405"/>
      <c r="BG154" s="406"/>
      <c r="BI154" s="405"/>
      <c r="BJ154" s="405"/>
      <c r="BK154" s="405"/>
    </row>
    <row r="155" spans="1:63" s="448" customFormat="1" ht="62.25" customHeight="1">
      <c r="A155" s="492" t="s">
        <v>454</v>
      </c>
      <c r="B155" s="557" t="s">
        <v>455</v>
      </c>
      <c r="C155" s="547"/>
      <c r="D155" s="547"/>
      <c r="E155" s="558"/>
      <c r="F155" s="535" t="e">
        <f t="shared" si="85"/>
        <v>#DIV/0!</v>
      </c>
      <c r="G155" s="534"/>
      <c r="H155" s="534"/>
      <c r="I155" s="534"/>
      <c r="J155" s="535" t="e">
        <f t="shared" si="84"/>
        <v>#DIV/0!</v>
      </c>
      <c r="K155" s="530"/>
      <c r="L155" s="530"/>
      <c r="M155" s="530"/>
      <c r="N155" s="530"/>
      <c r="O155" s="530"/>
      <c r="P155" s="530"/>
      <c r="Q155" s="530"/>
      <c r="R155" s="530"/>
      <c r="S155" s="530"/>
      <c r="T155" s="530"/>
      <c r="U155" s="530"/>
      <c r="V155" s="530"/>
      <c r="W155" s="530"/>
      <c r="X155" s="530"/>
      <c r="Y155" s="530"/>
      <c r="Z155" s="530"/>
      <c r="AA155" s="530"/>
      <c r="AB155" s="530"/>
      <c r="AC155" s="530"/>
      <c r="AD155" s="530"/>
      <c r="AE155" s="530"/>
      <c r="AF155" s="530"/>
      <c r="AG155" s="530"/>
      <c r="AH155" s="530"/>
      <c r="AI155" s="530"/>
      <c r="AJ155" s="530"/>
      <c r="AK155" s="530"/>
      <c r="AL155" s="556"/>
      <c r="AM155" s="556"/>
      <c r="AN155" s="530"/>
      <c r="AO155" s="530"/>
      <c r="AP155" s="530"/>
      <c r="AQ155" s="530"/>
      <c r="AR155" s="530"/>
      <c r="AS155" s="530"/>
      <c r="AT155" s="530"/>
      <c r="AU155" s="403"/>
      <c r="AV155" s="403"/>
      <c r="AW155" s="403"/>
      <c r="AX155" s="528"/>
      <c r="BD155" s="405"/>
      <c r="BE155" s="405"/>
      <c r="BF155" s="405"/>
      <c r="BG155" s="406"/>
      <c r="BI155" s="405"/>
      <c r="BJ155" s="405"/>
      <c r="BK155" s="405"/>
    </row>
    <row r="156" spans="1:63" s="296" customFormat="1" ht="62.25" customHeight="1">
      <c r="A156" s="548" t="s">
        <v>456</v>
      </c>
      <c r="B156" s="557" t="s">
        <v>322</v>
      </c>
      <c r="C156" s="550">
        <f>C157</f>
        <v>0</v>
      </c>
      <c r="D156" s="550">
        <f>D157</f>
        <v>0</v>
      </c>
      <c r="E156" s="550">
        <f>E157</f>
        <v>0</v>
      </c>
      <c r="F156" s="535" t="e">
        <f t="shared" si="85"/>
        <v>#DIV/0!</v>
      </c>
      <c r="G156" s="540"/>
      <c r="H156" s="540"/>
      <c r="I156" s="540"/>
      <c r="J156" s="535" t="e">
        <f t="shared" si="84"/>
        <v>#DIV/0!</v>
      </c>
      <c r="K156" s="559"/>
      <c r="L156" s="559"/>
      <c r="M156" s="530" t="e">
        <f t="shared" si="68"/>
        <v>#DIV/0!</v>
      </c>
      <c r="N156" s="559"/>
      <c r="O156" s="559"/>
      <c r="P156" s="530" t="e">
        <f t="shared" si="69"/>
        <v>#DIV/0!</v>
      </c>
      <c r="Q156" s="559"/>
      <c r="R156" s="559"/>
      <c r="S156" s="530"/>
      <c r="T156" s="559"/>
      <c r="U156" s="559"/>
      <c r="V156" s="530" t="e">
        <f t="shared" si="70"/>
        <v>#DIV/0!</v>
      </c>
      <c r="W156" s="559"/>
      <c r="X156" s="559"/>
      <c r="Y156" s="530" t="e">
        <f t="shared" si="71"/>
        <v>#DIV/0!</v>
      </c>
      <c r="Z156" s="559"/>
      <c r="AA156" s="559"/>
      <c r="AB156" s="530" t="e">
        <f t="shared" si="72"/>
        <v>#DIV/0!</v>
      </c>
      <c r="AC156" s="559"/>
      <c r="AD156" s="559"/>
      <c r="AE156" s="530" t="e">
        <f t="shared" si="73"/>
        <v>#DIV/0!</v>
      </c>
      <c r="AF156" s="559"/>
      <c r="AG156" s="559"/>
      <c r="AH156" s="530" t="e">
        <f t="shared" si="74"/>
        <v>#DIV/0!</v>
      </c>
      <c r="AI156" s="559"/>
      <c r="AJ156" s="559"/>
      <c r="AK156" s="530" t="e">
        <f t="shared" si="75"/>
        <v>#DIV/0!</v>
      </c>
      <c r="AL156" s="560"/>
      <c r="AM156" s="560"/>
      <c r="AN156" s="530" t="e">
        <f t="shared" si="76"/>
        <v>#DIV/0!</v>
      </c>
      <c r="AO156" s="559"/>
      <c r="AP156" s="559"/>
      <c r="AQ156" s="530" t="e">
        <f t="shared" si="77"/>
        <v>#DIV/0!</v>
      </c>
      <c r="AR156" s="559"/>
      <c r="AS156" s="559"/>
      <c r="AT156" s="530" t="e">
        <f t="shared" si="78"/>
        <v>#DIV/0!</v>
      </c>
      <c r="AU156" s="403">
        <f aca="true" t="shared" si="88" ref="AU156:AW159">C156+G156</f>
        <v>0</v>
      </c>
      <c r="AV156" s="403">
        <f t="shared" si="88"/>
        <v>0</v>
      </c>
      <c r="AW156" s="403">
        <f t="shared" si="88"/>
        <v>0</v>
      </c>
      <c r="AX156" s="528" t="e">
        <f t="shared" si="83"/>
        <v>#DIV/0!</v>
      </c>
      <c r="AY156" s="561"/>
      <c r="AZ156" s="561"/>
      <c r="BD156" s="405">
        <f>BE156</f>
        <v>0</v>
      </c>
      <c r="BE156" s="405">
        <f t="shared" si="52"/>
        <v>0</v>
      </c>
      <c r="BF156" s="405">
        <f t="shared" si="52"/>
        <v>0</v>
      </c>
      <c r="BG156" s="406" t="e">
        <f t="shared" si="86"/>
        <v>#DIV/0!</v>
      </c>
      <c r="BI156" s="405">
        <f>BE156-AV156</f>
        <v>0</v>
      </c>
      <c r="BJ156" s="405">
        <f>BF156-AW156</f>
        <v>0</v>
      </c>
      <c r="BK156" s="405" t="e">
        <f>BG156-AX156</f>
        <v>#DIV/0!</v>
      </c>
    </row>
    <row r="157" spans="1:63" s="296" customFormat="1" ht="62.25" customHeight="1">
      <c r="A157" s="548" t="s">
        <v>457</v>
      </c>
      <c r="B157" s="557" t="s">
        <v>334</v>
      </c>
      <c r="C157" s="562">
        <f aca="true" t="shared" si="89" ref="C157:E158">C158</f>
        <v>0</v>
      </c>
      <c r="D157" s="562">
        <f t="shared" si="89"/>
        <v>0</v>
      </c>
      <c r="E157" s="562">
        <f t="shared" si="89"/>
        <v>0</v>
      </c>
      <c r="F157" s="535" t="e">
        <f t="shared" si="85"/>
        <v>#DIV/0!</v>
      </c>
      <c r="G157" s="540"/>
      <c r="H157" s="540"/>
      <c r="I157" s="540"/>
      <c r="J157" s="535" t="e">
        <f t="shared" si="84"/>
        <v>#DIV/0!</v>
      </c>
      <c r="K157" s="559"/>
      <c r="L157" s="559"/>
      <c r="M157" s="530" t="e">
        <f t="shared" si="68"/>
        <v>#DIV/0!</v>
      </c>
      <c r="N157" s="559"/>
      <c r="O157" s="559"/>
      <c r="P157" s="530" t="e">
        <f t="shared" si="69"/>
        <v>#DIV/0!</v>
      </c>
      <c r="Q157" s="559"/>
      <c r="R157" s="559"/>
      <c r="S157" s="530"/>
      <c r="T157" s="559"/>
      <c r="U157" s="559"/>
      <c r="V157" s="530" t="e">
        <f t="shared" si="70"/>
        <v>#DIV/0!</v>
      </c>
      <c r="W157" s="559"/>
      <c r="X157" s="559"/>
      <c r="Y157" s="530" t="e">
        <f t="shared" si="71"/>
        <v>#DIV/0!</v>
      </c>
      <c r="Z157" s="559"/>
      <c r="AA157" s="559"/>
      <c r="AB157" s="530" t="e">
        <f t="shared" si="72"/>
        <v>#DIV/0!</v>
      </c>
      <c r="AC157" s="559"/>
      <c r="AD157" s="559"/>
      <c r="AE157" s="530" t="e">
        <f t="shared" si="73"/>
        <v>#DIV/0!</v>
      </c>
      <c r="AF157" s="559"/>
      <c r="AG157" s="559"/>
      <c r="AH157" s="530" t="e">
        <f t="shared" si="74"/>
        <v>#DIV/0!</v>
      </c>
      <c r="AI157" s="559"/>
      <c r="AJ157" s="559"/>
      <c r="AK157" s="530" t="e">
        <f t="shared" si="75"/>
        <v>#DIV/0!</v>
      </c>
      <c r="AL157" s="560"/>
      <c r="AM157" s="560"/>
      <c r="AN157" s="530" t="e">
        <f t="shared" si="76"/>
        <v>#DIV/0!</v>
      </c>
      <c r="AO157" s="559"/>
      <c r="AP157" s="559"/>
      <c r="AQ157" s="530" t="e">
        <f t="shared" si="77"/>
        <v>#DIV/0!</v>
      </c>
      <c r="AR157" s="559"/>
      <c r="AS157" s="559"/>
      <c r="AT157" s="530" t="e">
        <f t="shared" si="78"/>
        <v>#DIV/0!</v>
      </c>
      <c r="AU157" s="403">
        <f t="shared" si="88"/>
        <v>0</v>
      </c>
      <c r="AV157" s="403">
        <f t="shared" si="88"/>
        <v>0</v>
      </c>
      <c r="AW157" s="403">
        <f t="shared" si="88"/>
        <v>0</v>
      </c>
      <c r="AX157" s="528" t="e">
        <f t="shared" si="83"/>
        <v>#DIV/0!</v>
      </c>
      <c r="AY157" s="561"/>
      <c r="AZ157" s="561"/>
      <c r="BD157" s="405"/>
      <c r="BE157" s="405"/>
      <c r="BF157" s="405"/>
      <c r="BG157" s="406"/>
      <c r="BI157" s="405"/>
      <c r="BJ157" s="405"/>
      <c r="BK157" s="405"/>
    </row>
    <row r="158" spans="1:63" s="296" customFormat="1" ht="99" customHeight="1">
      <c r="A158" s="548" t="s">
        <v>458</v>
      </c>
      <c r="B158" s="563" t="s">
        <v>324</v>
      </c>
      <c r="C158" s="562">
        <f t="shared" si="89"/>
        <v>0</v>
      </c>
      <c r="D158" s="562">
        <f t="shared" si="89"/>
        <v>0</v>
      </c>
      <c r="E158" s="562">
        <f t="shared" si="89"/>
        <v>0</v>
      </c>
      <c r="F158" s="535" t="e">
        <f t="shared" si="85"/>
        <v>#DIV/0!</v>
      </c>
      <c r="G158" s="540"/>
      <c r="H158" s="540"/>
      <c r="I158" s="540"/>
      <c r="J158" s="535" t="e">
        <f t="shared" si="84"/>
        <v>#DIV/0!</v>
      </c>
      <c r="K158" s="559"/>
      <c r="L158" s="559"/>
      <c r="M158" s="530" t="e">
        <f t="shared" si="68"/>
        <v>#DIV/0!</v>
      </c>
      <c r="N158" s="559"/>
      <c r="O158" s="559"/>
      <c r="P158" s="530" t="e">
        <f t="shared" si="69"/>
        <v>#DIV/0!</v>
      </c>
      <c r="Q158" s="559"/>
      <c r="R158" s="559"/>
      <c r="S158" s="530"/>
      <c r="T158" s="559"/>
      <c r="U158" s="559"/>
      <c r="V158" s="530" t="e">
        <f t="shared" si="70"/>
        <v>#DIV/0!</v>
      </c>
      <c r="W158" s="559"/>
      <c r="X158" s="559"/>
      <c r="Y158" s="530" t="e">
        <f t="shared" si="71"/>
        <v>#DIV/0!</v>
      </c>
      <c r="Z158" s="559"/>
      <c r="AA158" s="559"/>
      <c r="AB158" s="530" t="e">
        <f t="shared" si="72"/>
        <v>#DIV/0!</v>
      </c>
      <c r="AC158" s="559"/>
      <c r="AD158" s="559"/>
      <c r="AE158" s="530" t="e">
        <f t="shared" si="73"/>
        <v>#DIV/0!</v>
      </c>
      <c r="AF158" s="559"/>
      <c r="AG158" s="559"/>
      <c r="AH158" s="530" t="e">
        <f t="shared" si="74"/>
        <v>#DIV/0!</v>
      </c>
      <c r="AI158" s="559"/>
      <c r="AJ158" s="559"/>
      <c r="AK158" s="530" t="e">
        <f t="shared" si="75"/>
        <v>#DIV/0!</v>
      </c>
      <c r="AL158" s="560"/>
      <c r="AM158" s="560"/>
      <c r="AN158" s="530" t="e">
        <f t="shared" si="76"/>
        <v>#DIV/0!</v>
      </c>
      <c r="AO158" s="559"/>
      <c r="AP158" s="559"/>
      <c r="AQ158" s="530" t="e">
        <f t="shared" si="77"/>
        <v>#DIV/0!</v>
      </c>
      <c r="AR158" s="559"/>
      <c r="AS158" s="559"/>
      <c r="AT158" s="530" t="e">
        <f t="shared" si="78"/>
        <v>#DIV/0!</v>
      </c>
      <c r="AU158" s="403">
        <f t="shared" si="88"/>
        <v>0</v>
      </c>
      <c r="AV158" s="403">
        <f t="shared" si="88"/>
        <v>0</v>
      </c>
      <c r="AW158" s="403">
        <f t="shared" si="88"/>
        <v>0</v>
      </c>
      <c r="AX158" s="528" t="e">
        <f t="shared" si="83"/>
        <v>#DIV/0!</v>
      </c>
      <c r="AY158" s="561"/>
      <c r="AZ158" s="561"/>
      <c r="BD158" s="405"/>
      <c r="BE158" s="405"/>
      <c r="BF158" s="405"/>
      <c r="BG158" s="406"/>
      <c r="BI158" s="405"/>
      <c r="BJ158" s="405"/>
      <c r="BK158" s="405"/>
    </row>
    <row r="159" spans="1:63" ht="99.75" customHeight="1">
      <c r="A159" s="548" t="s">
        <v>459</v>
      </c>
      <c r="B159" s="563" t="s">
        <v>326</v>
      </c>
      <c r="C159" s="540"/>
      <c r="D159" s="540"/>
      <c r="E159" s="540"/>
      <c r="F159" s="535" t="e">
        <f t="shared" si="85"/>
        <v>#DIV/0!</v>
      </c>
      <c r="G159" s="540"/>
      <c r="H159" s="540"/>
      <c r="I159" s="540"/>
      <c r="J159" s="535" t="e">
        <f t="shared" si="84"/>
        <v>#DIV/0!</v>
      </c>
      <c r="K159" s="536"/>
      <c r="L159" s="536"/>
      <c r="M159" s="551" t="e">
        <f t="shared" si="68"/>
        <v>#DIV/0!</v>
      </c>
      <c r="N159" s="541"/>
      <c r="O159" s="541"/>
      <c r="P159" s="551" t="e">
        <f t="shared" si="69"/>
        <v>#DIV/0!</v>
      </c>
      <c r="Q159" s="536"/>
      <c r="R159" s="536"/>
      <c r="S159" s="551"/>
      <c r="T159" s="536"/>
      <c r="U159" s="536"/>
      <c r="V159" s="551" t="e">
        <f t="shared" si="70"/>
        <v>#DIV/0!</v>
      </c>
      <c r="W159" s="536"/>
      <c r="X159" s="536"/>
      <c r="Y159" s="551" t="e">
        <f t="shared" si="71"/>
        <v>#DIV/0!</v>
      </c>
      <c r="Z159" s="536"/>
      <c r="AA159" s="536"/>
      <c r="AB159" s="551" t="e">
        <f t="shared" si="72"/>
        <v>#DIV/0!</v>
      </c>
      <c r="AC159" s="536"/>
      <c r="AD159" s="536"/>
      <c r="AE159" s="551" t="e">
        <f t="shared" si="73"/>
        <v>#DIV/0!</v>
      </c>
      <c r="AF159" s="536"/>
      <c r="AG159" s="536"/>
      <c r="AH159" s="551" t="e">
        <f t="shared" si="74"/>
        <v>#DIV/0!</v>
      </c>
      <c r="AI159" s="536"/>
      <c r="AJ159" s="536"/>
      <c r="AK159" s="551" t="e">
        <f t="shared" si="75"/>
        <v>#DIV/0!</v>
      </c>
      <c r="AL159" s="537"/>
      <c r="AM159" s="537"/>
      <c r="AN159" s="551" t="e">
        <f t="shared" si="76"/>
        <v>#DIV/0!</v>
      </c>
      <c r="AO159" s="536"/>
      <c r="AP159" s="536"/>
      <c r="AQ159" s="551" t="e">
        <f t="shared" si="77"/>
        <v>#DIV/0!</v>
      </c>
      <c r="AR159" s="536"/>
      <c r="AS159" s="536"/>
      <c r="AT159" s="551" t="e">
        <f t="shared" si="78"/>
        <v>#DIV/0!</v>
      </c>
      <c r="AU159" s="403">
        <f t="shared" si="88"/>
        <v>0</v>
      </c>
      <c r="AV159" s="403">
        <f t="shared" si="88"/>
        <v>0</v>
      </c>
      <c r="AW159" s="403">
        <f t="shared" si="88"/>
        <v>0</v>
      </c>
      <c r="AX159" s="528" t="e">
        <f t="shared" si="83"/>
        <v>#DIV/0!</v>
      </c>
      <c r="BD159" s="405"/>
      <c r="BE159" s="405"/>
      <c r="BF159" s="405"/>
      <c r="BG159" s="406"/>
      <c r="BI159" s="509"/>
      <c r="BJ159" s="509"/>
      <c r="BK159" s="509"/>
    </row>
    <row r="160" spans="1:63" ht="32.25" customHeight="1">
      <c r="A160" s="554" t="s">
        <v>460</v>
      </c>
      <c r="B160" s="564" t="s">
        <v>461</v>
      </c>
      <c r="C160" s="565">
        <f>C161</f>
        <v>0</v>
      </c>
      <c r="D160" s="565">
        <f aca="true" t="shared" si="90" ref="D160:AX160">D161</f>
        <v>0</v>
      </c>
      <c r="E160" s="565">
        <f t="shared" si="90"/>
        <v>0</v>
      </c>
      <c r="F160" s="535" t="e">
        <f t="shared" si="85"/>
        <v>#DIV/0!</v>
      </c>
      <c r="G160" s="565">
        <f t="shared" si="90"/>
        <v>7837.391330000042</v>
      </c>
      <c r="H160" s="565">
        <f t="shared" si="90"/>
        <v>7837.391330000042</v>
      </c>
      <c r="I160" s="565">
        <f t="shared" si="90"/>
        <v>7720.235140000033</v>
      </c>
      <c r="J160" s="535">
        <f t="shared" si="84"/>
        <v>98.50516345213545</v>
      </c>
      <c r="K160" s="566">
        <f>K161</f>
        <v>0</v>
      </c>
      <c r="L160" s="566">
        <f>L161</f>
        <v>0</v>
      </c>
      <c r="M160" s="566" t="e">
        <f t="shared" si="90"/>
        <v>#DIV/0!</v>
      </c>
      <c r="N160" s="566">
        <f t="shared" si="90"/>
        <v>0</v>
      </c>
      <c r="O160" s="566">
        <f t="shared" si="90"/>
        <v>0</v>
      </c>
      <c r="P160" s="566" t="e">
        <f t="shared" si="90"/>
        <v>#DIV/0!</v>
      </c>
      <c r="Q160" s="566">
        <f t="shared" si="90"/>
        <v>7837.391330000013</v>
      </c>
      <c r="R160" s="566">
        <f t="shared" si="90"/>
        <v>7720.235140000004</v>
      </c>
      <c r="S160" s="566">
        <f t="shared" si="90"/>
        <v>98.50516345213543</v>
      </c>
      <c r="T160" s="566">
        <f t="shared" si="90"/>
        <v>0</v>
      </c>
      <c r="U160" s="566">
        <f t="shared" si="90"/>
        <v>0</v>
      </c>
      <c r="V160" s="566" t="e">
        <f t="shared" si="90"/>
        <v>#DIV/0!</v>
      </c>
      <c r="W160" s="566">
        <f t="shared" si="90"/>
        <v>0</v>
      </c>
      <c r="X160" s="566">
        <f t="shared" si="90"/>
        <v>0</v>
      </c>
      <c r="Y160" s="566" t="e">
        <f t="shared" si="90"/>
        <v>#DIV/0!</v>
      </c>
      <c r="Z160" s="566">
        <f t="shared" si="90"/>
        <v>0</v>
      </c>
      <c r="AA160" s="566">
        <f t="shared" si="90"/>
        <v>0</v>
      </c>
      <c r="AB160" s="566" t="e">
        <f t="shared" si="90"/>
        <v>#DIV/0!</v>
      </c>
      <c r="AC160" s="566">
        <f t="shared" si="90"/>
        <v>0</v>
      </c>
      <c r="AD160" s="566">
        <f t="shared" si="90"/>
        <v>0</v>
      </c>
      <c r="AE160" s="566" t="e">
        <f t="shared" si="90"/>
        <v>#DIV/0!</v>
      </c>
      <c r="AF160" s="567">
        <f t="shared" si="90"/>
        <v>0</v>
      </c>
      <c r="AG160" s="567">
        <f t="shared" si="90"/>
        <v>0</v>
      </c>
      <c r="AH160" s="566" t="e">
        <f t="shared" si="90"/>
        <v>#DIV/0!</v>
      </c>
      <c r="AI160" s="566">
        <f t="shared" si="90"/>
        <v>0</v>
      </c>
      <c r="AJ160" s="566">
        <f t="shared" si="90"/>
        <v>0</v>
      </c>
      <c r="AK160" s="566" t="e">
        <f t="shared" si="90"/>
        <v>#DIV/0!</v>
      </c>
      <c r="AL160" s="568">
        <f t="shared" si="90"/>
        <v>0</v>
      </c>
      <c r="AM160" s="568">
        <f t="shared" si="90"/>
        <v>0</v>
      </c>
      <c r="AN160" s="566" t="e">
        <f t="shared" si="90"/>
        <v>#DIV/0!</v>
      </c>
      <c r="AO160" s="566">
        <f t="shared" si="90"/>
        <v>0</v>
      </c>
      <c r="AP160" s="566">
        <f t="shared" si="90"/>
        <v>0</v>
      </c>
      <c r="AQ160" s="566" t="e">
        <f t="shared" si="90"/>
        <v>#DIV/0!</v>
      </c>
      <c r="AR160" s="566">
        <f t="shared" si="90"/>
        <v>0</v>
      </c>
      <c r="AS160" s="566">
        <f t="shared" si="90"/>
        <v>0</v>
      </c>
      <c r="AT160" s="566" t="e">
        <f t="shared" si="90"/>
        <v>#DIV/0!</v>
      </c>
      <c r="AU160" s="569">
        <f t="shared" si="90"/>
        <v>7837.391330000042</v>
      </c>
      <c r="AV160" s="569">
        <f t="shared" si="90"/>
        <v>7837.391330000042</v>
      </c>
      <c r="AW160" s="569">
        <f t="shared" si="90"/>
        <v>7720.235140000033</v>
      </c>
      <c r="AX160" s="570">
        <f t="shared" si="90"/>
        <v>98.50516345213545</v>
      </c>
      <c r="AY160" s="571"/>
      <c r="AZ160" s="571"/>
      <c r="BD160" s="405">
        <f aca="true" t="shared" si="91" ref="BD160:BD173">BE160</f>
        <v>7837.391330000013</v>
      </c>
      <c r="BE160" s="405">
        <f t="shared" si="52"/>
        <v>7837.391330000013</v>
      </c>
      <c r="BF160" s="405">
        <f t="shared" si="52"/>
        <v>7720.235140000004</v>
      </c>
      <c r="BG160" s="406">
        <f t="shared" si="86"/>
        <v>98.50516345213543</v>
      </c>
      <c r="BI160" s="509">
        <f aca="true" t="shared" si="92" ref="BI160:BK173">BE160-AV160</f>
        <v>-2.9103830456733704E-11</v>
      </c>
      <c r="BJ160" s="509">
        <f t="shared" si="92"/>
        <v>-2.9103830456733704E-11</v>
      </c>
      <c r="BK160" s="509">
        <f t="shared" si="92"/>
        <v>0</v>
      </c>
    </row>
    <row r="161" spans="1:63" s="448" customFormat="1" ht="45" customHeight="1">
      <c r="A161" s="572" t="s">
        <v>462</v>
      </c>
      <c r="B161" s="573" t="s">
        <v>463</v>
      </c>
      <c r="C161" s="574">
        <f>C162+C168</f>
        <v>0</v>
      </c>
      <c r="D161" s="574">
        <f>D162+D168</f>
        <v>0</v>
      </c>
      <c r="E161" s="574">
        <f>E162+E168</f>
        <v>0</v>
      </c>
      <c r="F161" s="535" t="e">
        <f t="shared" si="85"/>
        <v>#DIV/0!</v>
      </c>
      <c r="G161" s="534">
        <f>G162+G168</f>
        <v>7837.391330000042</v>
      </c>
      <c r="H161" s="534">
        <f>H162+H168</f>
        <v>7837.391330000042</v>
      </c>
      <c r="I161" s="534">
        <f>I162+I168</f>
        <v>7720.235140000033</v>
      </c>
      <c r="J161" s="535">
        <f t="shared" si="84"/>
        <v>98.50516345213545</v>
      </c>
      <c r="K161" s="530">
        <f>K168+K162</f>
        <v>0</v>
      </c>
      <c r="L161" s="530">
        <f>L168+L162</f>
        <v>0</v>
      </c>
      <c r="M161" s="530" t="e">
        <f t="shared" si="68"/>
        <v>#DIV/0!</v>
      </c>
      <c r="N161" s="530">
        <f>N168+N162</f>
        <v>0</v>
      </c>
      <c r="O161" s="530">
        <f>O168+O162</f>
        <v>0</v>
      </c>
      <c r="P161" s="530" t="e">
        <f t="shared" si="69"/>
        <v>#DIV/0!</v>
      </c>
      <c r="Q161" s="530">
        <f>Q168+Q162</f>
        <v>7837.391330000013</v>
      </c>
      <c r="R161" s="530">
        <f>R168+R162</f>
        <v>7720.235140000004</v>
      </c>
      <c r="S161" s="530">
        <f>R161/Q161*100</f>
        <v>98.50516345213543</v>
      </c>
      <c r="T161" s="530">
        <f>T168+T162</f>
        <v>0</v>
      </c>
      <c r="U161" s="530">
        <f>U168+U162</f>
        <v>0</v>
      </c>
      <c r="V161" s="530" t="e">
        <f t="shared" si="70"/>
        <v>#DIV/0!</v>
      </c>
      <c r="W161" s="530">
        <f>W168+W162</f>
        <v>0</v>
      </c>
      <c r="X161" s="530">
        <f>X168+X162</f>
        <v>0</v>
      </c>
      <c r="Y161" s="530" t="e">
        <f t="shared" si="71"/>
        <v>#DIV/0!</v>
      </c>
      <c r="Z161" s="530">
        <f>Z168+Z162</f>
        <v>0</v>
      </c>
      <c r="AA161" s="530">
        <f>AA168+AA162</f>
        <v>0</v>
      </c>
      <c r="AB161" s="530" t="e">
        <f t="shared" si="72"/>
        <v>#DIV/0!</v>
      </c>
      <c r="AC161" s="530">
        <f>AC168+AC162</f>
        <v>0</v>
      </c>
      <c r="AD161" s="530">
        <f>AD168+AD162</f>
        <v>0</v>
      </c>
      <c r="AE161" s="530" t="e">
        <f t="shared" si="73"/>
        <v>#DIV/0!</v>
      </c>
      <c r="AF161" s="530">
        <f>AF168+AF162</f>
        <v>0</v>
      </c>
      <c r="AG161" s="530">
        <f>AG168+AG162</f>
        <v>0</v>
      </c>
      <c r="AH161" s="530" t="e">
        <f t="shared" si="74"/>
        <v>#DIV/0!</v>
      </c>
      <c r="AI161" s="530">
        <f>AI168+AI162</f>
        <v>0</v>
      </c>
      <c r="AJ161" s="530">
        <f>AJ168+AJ162</f>
        <v>0</v>
      </c>
      <c r="AK161" s="530" t="e">
        <f t="shared" si="75"/>
        <v>#DIV/0!</v>
      </c>
      <c r="AL161" s="556">
        <f>AL168+AL162</f>
        <v>0</v>
      </c>
      <c r="AM161" s="556">
        <f>AM168+AM162</f>
        <v>0</v>
      </c>
      <c r="AN161" s="530" t="e">
        <f t="shared" si="76"/>
        <v>#DIV/0!</v>
      </c>
      <c r="AO161" s="530">
        <f>AO168+AO162</f>
        <v>0</v>
      </c>
      <c r="AP161" s="530">
        <f>AP168+AP162</f>
        <v>0</v>
      </c>
      <c r="AQ161" s="530" t="e">
        <f t="shared" si="77"/>
        <v>#DIV/0!</v>
      </c>
      <c r="AR161" s="530">
        <f>AR168+AR162</f>
        <v>0</v>
      </c>
      <c r="AS161" s="530">
        <f>AS168+AS162</f>
        <v>0</v>
      </c>
      <c r="AT161" s="530" t="e">
        <f t="shared" si="78"/>
        <v>#DIV/0!</v>
      </c>
      <c r="AU161" s="403">
        <f>C161+G161</f>
        <v>7837.391330000042</v>
      </c>
      <c r="AV161" s="403">
        <f>D161+H161</f>
        <v>7837.391330000042</v>
      </c>
      <c r="AW161" s="403">
        <f>E161+I161</f>
        <v>7720.235140000033</v>
      </c>
      <c r="AX161" s="528">
        <f t="shared" si="83"/>
        <v>98.50516345213545</v>
      </c>
      <c r="AY161" s="575"/>
      <c r="AZ161" s="575"/>
      <c r="BD161" s="405">
        <f t="shared" si="91"/>
        <v>7837.391330000013</v>
      </c>
      <c r="BE161" s="405">
        <f t="shared" si="52"/>
        <v>7837.391330000013</v>
      </c>
      <c r="BF161" s="405">
        <f t="shared" si="52"/>
        <v>7720.235140000004</v>
      </c>
      <c r="BG161" s="406">
        <f t="shared" si="86"/>
        <v>98.50516345213543</v>
      </c>
      <c r="BI161" s="509">
        <f t="shared" si="92"/>
        <v>-2.9103830456733704E-11</v>
      </c>
      <c r="BJ161" s="509">
        <f t="shared" si="92"/>
        <v>-2.9103830456733704E-11</v>
      </c>
      <c r="BK161" s="509">
        <f t="shared" si="92"/>
        <v>0</v>
      </c>
    </row>
    <row r="162" spans="1:63" ht="42" customHeight="1">
      <c r="A162" s="576" t="s">
        <v>464</v>
      </c>
      <c r="B162" s="577" t="s">
        <v>465</v>
      </c>
      <c r="C162" s="578">
        <f aca="true" t="shared" si="93" ref="C162:E164">C163</f>
        <v>0</v>
      </c>
      <c r="D162" s="578">
        <f t="shared" si="93"/>
        <v>0</v>
      </c>
      <c r="E162" s="579">
        <f t="shared" si="93"/>
        <v>0</v>
      </c>
      <c r="F162" s="535" t="e">
        <f t="shared" si="85"/>
        <v>#DIV/0!</v>
      </c>
      <c r="G162" s="540">
        <f aca="true" t="shared" si="94" ref="G162:I163">G163</f>
        <v>-166836.3</v>
      </c>
      <c r="H162" s="540">
        <f t="shared" si="94"/>
        <v>-166836.3</v>
      </c>
      <c r="I162" s="540">
        <f t="shared" si="94"/>
        <v>-166756.45619</v>
      </c>
      <c r="J162" s="535">
        <f t="shared" si="84"/>
        <v>99.95214242344143</v>
      </c>
      <c r="K162" s="580">
        <f>K163</f>
        <v>0</v>
      </c>
      <c r="L162" s="581">
        <f>L163</f>
        <v>0</v>
      </c>
      <c r="M162" s="530" t="e">
        <f t="shared" si="68"/>
        <v>#DIV/0!</v>
      </c>
      <c r="N162" s="580">
        <f>N163</f>
        <v>0</v>
      </c>
      <c r="O162" s="581">
        <f>O163</f>
        <v>0</v>
      </c>
      <c r="P162" s="530" t="e">
        <f t="shared" si="69"/>
        <v>#DIV/0!</v>
      </c>
      <c r="Q162" s="580">
        <f>Q163</f>
        <v>-166836.3</v>
      </c>
      <c r="R162" s="581">
        <f>R163</f>
        <v>-166756.45619</v>
      </c>
      <c r="S162" s="530">
        <f>R162/Q162*100</f>
        <v>99.95214242344143</v>
      </c>
      <c r="T162" s="580">
        <f>T163</f>
        <v>0</v>
      </c>
      <c r="U162" s="581">
        <f>U163</f>
        <v>0</v>
      </c>
      <c r="V162" s="530" t="e">
        <f t="shared" si="70"/>
        <v>#DIV/0!</v>
      </c>
      <c r="W162" s="580">
        <f>W163</f>
        <v>0</v>
      </c>
      <c r="X162" s="581">
        <f>X163</f>
        <v>0</v>
      </c>
      <c r="Y162" s="530" t="e">
        <f t="shared" si="71"/>
        <v>#DIV/0!</v>
      </c>
      <c r="Z162" s="580">
        <f>Z163</f>
        <v>0</v>
      </c>
      <c r="AA162" s="581">
        <f>AA163</f>
        <v>0</v>
      </c>
      <c r="AB162" s="530" t="e">
        <f t="shared" si="72"/>
        <v>#DIV/0!</v>
      </c>
      <c r="AC162" s="580">
        <f>AC163</f>
        <v>0</v>
      </c>
      <c r="AD162" s="581">
        <f>AD163</f>
        <v>0</v>
      </c>
      <c r="AE162" s="530" t="e">
        <f t="shared" si="73"/>
        <v>#DIV/0!</v>
      </c>
      <c r="AF162" s="580">
        <f>AF163</f>
        <v>0</v>
      </c>
      <c r="AG162" s="581">
        <f>AG163</f>
        <v>0</v>
      </c>
      <c r="AH162" s="530" t="e">
        <f t="shared" si="74"/>
        <v>#DIV/0!</v>
      </c>
      <c r="AI162" s="580">
        <f>AI163</f>
        <v>0</v>
      </c>
      <c r="AJ162" s="581">
        <f>AJ163</f>
        <v>0</v>
      </c>
      <c r="AK162" s="530" t="e">
        <f t="shared" si="75"/>
        <v>#DIV/0!</v>
      </c>
      <c r="AL162" s="582">
        <f>AL163</f>
        <v>0</v>
      </c>
      <c r="AM162" s="583">
        <f>AM163</f>
        <v>0</v>
      </c>
      <c r="AN162" s="530" t="e">
        <f t="shared" si="76"/>
        <v>#DIV/0!</v>
      </c>
      <c r="AO162" s="580">
        <f>AO163</f>
        <v>0</v>
      </c>
      <c r="AP162" s="581">
        <f>AP163</f>
        <v>0</v>
      </c>
      <c r="AQ162" s="530" t="e">
        <f t="shared" si="77"/>
        <v>#DIV/0!</v>
      </c>
      <c r="AR162" s="580">
        <f>AR163</f>
        <v>0</v>
      </c>
      <c r="AS162" s="581">
        <f>AS163</f>
        <v>0</v>
      </c>
      <c r="AT162" s="530" t="e">
        <f t="shared" si="78"/>
        <v>#DIV/0!</v>
      </c>
      <c r="AU162" s="403">
        <f>AU163</f>
        <v>-166836.3</v>
      </c>
      <c r="AV162" s="403">
        <f aca="true" t="shared" si="95" ref="AU162:AW163">AV163</f>
        <v>-166836.3</v>
      </c>
      <c r="AW162" s="403">
        <f t="shared" si="95"/>
        <v>-166756.45619</v>
      </c>
      <c r="AX162" s="528">
        <f t="shared" si="83"/>
        <v>99.95214242344143</v>
      </c>
      <c r="AY162" s="571"/>
      <c r="AZ162" s="571"/>
      <c r="BD162" s="405">
        <f t="shared" si="91"/>
        <v>-166836.3</v>
      </c>
      <c r="BE162" s="405">
        <f t="shared" si="52"/>
        <v>-166836.3</v>
      </c>
      <c r="BF162" s="405">
        <f t="shared" si="52"/>
        <v>-166756.45619</v>
      </c>
      <c r="BG162" s="406">
        <f t="shared" si="86"/>
        <v>99.95214242344143</v>
      </c>
      <c r="BI162" s="509">
        <f t="shared" si="92"/>
        <v>0</v>
      </c>
      <c r="BJ162" s="509">
        <f t="shared" si="92"/>
        <v>0</v>
      </c>
      <c r="BK162" s="509">
        <f t="shared" si="92"/>
        <v>0</v>
      </c>
    </row>
    <row r="163" spans="1:63" ht="45" customHeight="1">
      <c r="A163" s="584" t="s">
        <v>466</v>
      </c>
      <c r="B163" s="585" t="s">
        <v>467</v>
      </c>
      <c r="C163" s="586">
        <f t="shared" si="93"/>
        <v>0</v>
      </c>
      <c r="D163" s="586">
        <f t="shared" si="93"/>
        <v>0</v>
      </c>
      <c r="E163" s="587">
        <f t="shared" si="93"/>
        <v>0</v>
      </c>
      <c r="F163" s="535" t="e">
        <f t="shared" si="85"/>
        <v>#DIV/0!</v>
      </c>
      <c r="G163" s="540">
        <f t="shared" si="94"/>
        <v>-166836.3</v>
      </c>
      <c r="H163" s="540">
        <f t="shared" si="94"/>
        <v>-166836.3</v>
      </c>
      <c r="I163" s="540">
        <f t="shared" si="94"/>
        <v>-166756.45619</v>
      </c>
      <c r="J163" s="535">
        <f t="shared" si="84"/>
        <v>99.95214242344143</v>
      </c>
      <c r="K163" s="588">
        <f>K164</f>
        <v>0</v>
      </c>
      <c r="L163" s="589">
        <f>L164</f>
        <v>0</v>
      </c>
      <c r="M163" s="530" t="e">
        <f t="shared" si="68"/>
        <v>#DIV/0!</v>
      </c>
      <c r="N163" s="588">
        <f>N164</f>
        <v>0</v>
      </c>
      <c r="O163" s="589">
        <f>O164</f>
        <v>0</v>
      </c>
      <c r="P163" s="530" t="e">
        <f t="shared" si="69"/>
        <v>#DIV/0!</v>
      </c>
      <c r="Q163" s="588">
        <f>Q164</f>
        <v>-166836.3</v>
      </c>
      <c r="R163" s="589">
        <f>R164</f>
        <v>-166756.45619</v>
      </c>
      <c r="S163" s="530">
        <f>R163/Q163*100</f>
        <v>99.95214242344143</v>
      </c>
      <c r="T163" s="588">
        <f>T164</f>
        <v>0</v>
      </c>
      <c r="U163" s="589">
        <f>U164</f>
        <v>0</v>
      </c>
      <c r="V163" s="530" t="e">
        <f t="shared" si="70"/>
        <v>#DIV/0!</v>
      </c>
      <c r="W163" s="588">
        <f>W164</f>
        <v>0</v>
      </c>
      <c r="X163" s="589">
        <f>X164</f>
        <v>0</v>
      </c>
      <c r="Y163" s="530" t="e">
        <f t="shared" si="71"/>
        <v>#DIV/0!</v>
      </c>
      <c r="Z163" s="588">
        <f>Z164</f>
        <v>0</v>
      </c>
      <c r="AA163" s="589">
        <f>AA164</f>
        <v>0</v>
      </c>
      <c r="AB163" s="530" t="e">
        <f t="shared" si="72"/>
        <v>#DIV/0!</v>
      </c>
      <c r="AC163" s="588">
        <f>AC164</f>
        <v>0</v>
      </c>
      <c r="AD163" s="589">
        <f>AD164</f>
        <v>0</v>
      </c>
      <c r="AE163" s="530" t="e">
        <f t="shared" si="73"/>
        <v>#DIV/0!</v>
      </c>
      <c r="AF163" s="588">
        <f>AF164</f>
        <v>0</v>
      </c>
      <c r="AG163" s="589">
        <f>AG164</f>
        <v>0</v>
      </c>
      <c r="AH163" s="530" t="e">
        <f t="shared" si="74"/>
        <v>#DIV/0!</v>
      </c>
      <c r="AI163" s="588">
        <f>AI164</f>
        <v>0</v>
      </c>
      <c r="AJ163" s="589">
        <f>AJ164</f>
        <v>0</v>
      </c>
      <c r="AK163" s="530" t="e">
        <f t="shared" si="75"/>
        <v>#DIV/0!</v>
      </c>
      <c r="AL163" s="542">
        <f>AL164</f>
        <v>0</v>
      </c>
      <c r="AM163" s="590">
        <f>AM164</f>
        <v>0</v>
      </c>
      <c r="AN163" s="530" t="e">
        <f t="shared" si="76"/>
        <v>#DIV/0!</v>
      </c>
      <c r="AO163" s="588">
        <f>AO164</f>
        <v>0</v>
      </c>
      <c r="AP163" s="589">
        <f>AP164</f>
        <v>0</v>
      </c>
      <c r="AQ163" s="530" t="e">
        <f t="shared" si="77"/>
        <v>#DIV/0!</v>
      </c>
      <c r="AR163" s="588">
        <f>AR164</f>
        <v>0</v>
      </c>
      <c r="AS163" s="589">
        <f>AS164</f>
        <v>0</v>
      </c>
      <c r="AT163" s="530" t="e">
        <f t="shared" si="78"/>
        <v>#DIV/0!</v>
      </c>
      <c r="AU163" s="403">
        <f t="shared" si="95"/>
        <v>-166836.3</v>
      </c>
      <c r="AV163" s="403">
        <f t="shared" si="95"/>
        <v>-166836.3</v>
      </c>
      <c r="AW163" s="403">
        <f t="shared" si="95"/>
        <v>-166756.45619</v>
      </c>
      <c r="AX163" s="528">
        <f t="shared" si="83"/>
        <v>99.95214242344143</v>
      </c>
      <c r="AY163" s="571"/>
      <c r="AZ163" s="571"/>
      <c r="BD163" s="405">
        <f t="shared" si="91"/>
        <v>-166836.3</v>
      </c>
      <c r="BE163" s="405">
        <f t="shared" si="52"/>
        <v>-166836.3</v>
      </c>
      <c r="BF163" s="405">
        <f t="shared" si="52"/>
        <v>-166756.45619</v>
      </c>
      <c r="BG163" s="406">
        <f t="shared" si="86"/>
        <v>99.95214242344143</v>
      </c>
      <c r="BI163" s="509">
        <f t="shared" si="92"/>
        <v>0</v>
      </c>
      <c r="BJ163" s="509">
        <f t="shared" si="92"/>
        <v>0</v>
      </c>
      <c r="BK163" s="509">
        <f t="shared" si="92"/>
        <v>0</v>
      </c>
    </row>
    <row r="164" spans="1:63" ht="42.75" customHeight="1">
      <c r="A164" s="584" t="s">
        <v>468</v>
      </c>
      <c r="B164" s="585" t="s">
        <v>469</v>
      </c>
      <c r="C164" s="586">
        <f t="shared" si="93"/>
        <v>0</v>
      </c>
      <c r="D164" s="586">
        <f t="shared" si="93"/>
        <v>0</v>
      </c>
      <c r="E164" s="587">
        <f t="shared" si="93"/>
        <v>0</v>
      </c>
      <c r="F164" s="535" t="e">
        <f t="shared" si="85"/>
        <v>#DIV/0!</v>
      </c>
      <c r="G164" s="540">
        <f>G166+G167</f>
        <v>-166836.3</v>
      </c>
      <c r="H164" s="540">
        <f>H166+H167</f>
        <v>-166836.3</v>
      </c>
      <c r="I164" s="540">
        <f>I166+I167</f>
        <v>-166756.45619</v>
      </c>
      <c r="J164" s="535">
        <f t="shared" si="84"/>
        <v>99.95214242344143</v>
      </c>
      <c r="K164" s="588">
        <f>K165+K166+K167</f>
        <v>0</v>
      </c>
      <c r="L164" s="588">
        <f>L165+L166+L167</f>
        <v>0</v>
      </c>
      <c r="M164" s="530" t="e">
        <f t="shared" si="68"/>
        <v>#DIV/0!</v>
      </c>
      <c r="N164" s="588">
        <f>N165+N166+N167</f>
        <v>0</v>
      </c>
      <c r="O164" s="588">
        <f>O165+O166+O167</f>
        <v>0</v>
      </c>
      <c r="P164" s="530" t="e">
        <f t="shared" si="69"/>
        <v>#DIV/0!</v>
      </c>
      <c r="Q164" s="588">
        <f>Q165+Q166+Q167</f>
        <v>-166836.3</v>
      </c>
      <c r="R164" s="588">
        <f>R165+R166+R167</f>
        <v>-166756.45619</v>
      </c>
      <c r="S164" s="530">
        <f>R164/Q164*100</f>
        <v>99.95214242344143</v>
      </c>
      <c r="T164" s="588">
        <f>T165+T166+T167</f>
        <v>0</v>
      </c>
      <c r="U164" s="588">
        <f>U165+U166+U167</f>
        <v>0</v>
      </c>
      <c r="V164" s="530" t="e">
        <f t="shared" si="70"/>
        <v>#DIV/0!</v>
      </c>
      <c r="W164" s="588">
        <f>W165+W166</f>
        <v>0</v>
      </c>
      <c r="X164" s="588">
        <f>X165+X166</f>
        <v>0</v>
      </c>
      <c r="Y164" s="530" t="e">
        <f t="shared" si="71"/>
        <v>#DIV/0!</v>
      </c>
      <c r="Z164" s="588">
        <f>Z165+Z166</f>
        <v>0</v>
      </c>
      <c r="AA164" s="588">
        <f>AA165+AA166</f>
        <v>0</v>
      </c>
      <c r="AB164" s="530" t="e">
        <f t="shared" si="72"/>
        <v>#DIV/0!</v>
      </c>
      <c r="AC164" s="588">
        <f>AC165+AC166</f>
        <v>0</v>
      </c>
      <c r="AD164" s="588">
        <f>AD165+AD166</f>
        <v>0</v>
      </c>
      <c r="AE164" s="530" t="e">
        <f t="shared" si="73"/>
        <v>#DIV/0!</v>
      </c>
      <c r="AF164" s="588">
        <f>AF165+AF166</f>
        <v>0</v>
      </c>
      <c r="AG164" s="588">
        <f>AG165+AG166</f>
        <v>0</v>
      </c>
      <c r="AH164" s="530" t="e">
        <f t="shared" si="74"/>
        <v>#DIV/0!</v>
      </c>
      <c r="AI164" s="559">
        <f>AI166</f>
        <v>0</v>
      </c>
      <c r="AJ164" s="559">
        <f>AJ166</f>
        <v>0</v>
      </c>
      <c r="AK164" s="530" t="e">
        <f t="shared" si="75"/>
        <v>#DIV/0!</v>
      </c>
      <c r="AL164" s="542">
        <f>AL165+AL166</f>
        <v>0</v>
      </c>
      <c r="AM164" s="542">
        <f>AM165+AM166</f>
        <v>0</v>
      </c>
      <c r="AN164" s="530" t="e">
        <f t="shared" si="76"/>
        <v>#DIV/0!</v>
      </c>
      <c r="AO164" s="588">
        <f>AO165+AO166</f>
        <v>0</v>
      </c>
      <c r="AP164" s="588">
        <f>AP165+AP166</f>
        <v>0</v>
      </c>
      <c r="AQ164" s="530" t="e">
        <f t="shared" si="77"/>
        <v>#DIV/0!</v>
      </c>
      <c r="AR164" s="588">
        <f>AR165+AR166</f>
        <v>0</v>
      </c>
      <c r="AS164" s="588">
        <f>AS165+AS166</f>
        <v>0</v>
      </c>
      <c r="AT164" s="530" t="e">
        <f t="shared" si="78"/>
        <v>#DIV/0!</v>
      </c>
      <c r="AU164" s="403">
        <f>AU165+AU166+AU167</f>
        <v>-166836.3</v>
      </c>
      <c r="AV164" s="403">
        <f>AV165+AV166+AV167</f>
        <v>-166836.3</v>
      </c>
      <c r="AW164" s="403">
        <f>AW165+AW166+AW167</f>
        <v>-166756.45619</v>
      </c>
      <c r="AX164" s="528">
        <f t="shared" si="83"/>
        <v>99.95214242344143</v>
      </c>
      <c r="BD164" s="405">
        <f t="shared" si="91"/>
        <v>-166836.3</v>
      </c>
      <c r="BE164" s="405">
        <f t="shared" si="52"/>
        <v>-166836.3</v>
      </c>
      <c r="BF164" s="405">
        <f t="shared" si="52"/>
        <v>-166756.45619</v>
      </c>
      <c r="BG164" s="406">
        <f t="shared" si="86"/>
        <v>99.95214242344143</v>
      </c>
      <c r="BI164" s="509">
        <f t="shared" si="92"/>
        <v>0</v>
      </c>
      <c r="BJ164" s="509">
        <f t="shared" si="92"/>
        <v>0</v>
      </c>
      <c r="BK164" s="509">
        <f t="shared" si="92"/>
        <v>0</v>
      </c>
    </row>
    <row r="165" spans="1:63" ht="65.25" customHeight="1">
      <c r="A165" s="584" t="s">
        <v>470</v>
      </c>
      <c r="B165" s="585" t="s">
        <v>471</v>
      </c>
      <c r="C165" s="451">
        <f>-(C123-C120+C147+C159+C155)</f>
        <v>0</v>
      </c>
      <c r="D165" s="451">
        <f>-(D123-D120+D147+D159+D155)</f>
        <v>0</v>
      </c>
      <c r="E165" s="451">
        <f>-(E123-E120+E147+E159+E155)</f>
        <v>0</v>
      </c>
      <c r="F165" s="535" t="e">
        <f t="shared" si="85"/>
        <v>#DIV/0!</v>
      </c>
      <c r="G165" s="540"/>
      <c r="H165" s="540"/>
      <c r="I165" s="540"/>
      <c r="J165" s="535" t="e">
        <f t="shared" si="84"/>
        <v>#DIV/0!</v>
      </c>
      <c r="K165" s="453"/>
      <c r="L165" s="453"/>
      <c r="M165" s="551" t="e">
        <f t="shared" si="68"/>
        <v>#DIV/0!</v>
      </c>
      <c r="N165" s="453"/>
      <c r="O165" s="453"/>
      <c r="P165" s="551" t="e">
        <f t="shared" si="69"/>
        <v>#DIV/0!</v>
      </c>
      <c r="Q165" s="453"/>
      <c r="R165" s="453"/>
      <c r="S165" s="551"/>
      <c r="T165" s="453"/>
      <c r="U165" s="453"/>
      <c r="V165" s="551" t="e">
        <f t="shared" si="70"/>
        <v>#DIV/0!</v>
      </c>
      <c r="W165" s="453"/>
      <c r="X165" s="453"/>
      <c r="Y165" s="551" t="e">
        <f t="shared" si="71"/>
        <v>#DIV/0!</v>
      </c>
      <c r="Z165" s="453"/>
      <c r="AA165" s="453"/>
      <c r="AB165" s="551" t="e">
        <f t="shared" si="72"/>
        <v>#DIV/0!</v>
      </c>
      <c r="AC165" s="453"/>
      <c r="AD165" s="453"/>
      <c r="AE165" s="551" t="e">
        <f t="shared" si="73"/>
        <v>#DIV/0!</v>
      </c>
      <c r="AF165" s="453"/>
      <c r="AG165" s="453"/>
      <c r="AH165" s="551" t="e">
        <f t="shared" si="74"/>
        <v>#DIV/0!</v>
      </c>
      <c r="AI165" s="453"/>
      <c r="AJ165" s="453"/>
      <c r="AK165" s="551" t="e">
        <f t="shared" si="75"/>
        <v>#DIV/0!</v>
      </c>
      <c r="AL165" s="454"/>
      <c r="AM165" s="454"/>
      <c r="AN165" s="551" t="e">
        <f t="shared" si="76"/>
        <v>#DIV/0!</v>
      </c>
      <c r="AO165" s="453"/>
      <c r="AP165" s="453"/>
      <c r="AQ165" s="551" t="e">
        <f t="shared" si="77"/>
        <v>#DIV/0!</v>
      </c>
      <c r="AR165" s="453"/>
      <c r="AS165" s="453"/>
      <c r="AT165" s="530" t="e">
        <f t="shared" si="78"/>
        <v>#DIV/0!</v>
      </c>
      <c r="AU165" s="403">
        <f aca="true" t="shared" si="96" ref="AU165:AW167">C165+G165</f>
        <v>0</v>
      </c>
      <c r="AV165" s="403">
        <f t="shared" si="96"/>
        <v>0</v>
      </c>
      <c r="AW165" s="403">
        <f t="shared" si="96"/>
        <v>0</v>
      </c>
      <c r="AX165" s="528" t="e">
        <f t="shared" si="83"/>
        <v>#DIV/0!</v>
      </c>
      <c r="BD165" s="405">
        <f t="shared" si="91"/>
        <v>0</v>
      </c>
      <c r="BE165" s="405">
        <f t="shared" si="52"/>
        <v>0</v>
      </c>
      <c r="BF165" s="405">
        <f t="shared" si="52"/>
        <v>0</v>
      </c>
      <c r="BG165" s="406" t="e">
        <f t="shared" si="86"/>
        <v>#DIV/0!</v>
      </c>
      <c r="BI165" s="509">
        <f t="shared" si="92"/>
        <v>0</v>
      </c>
      <c r="BJ165" s="509">
        <f t="shared" si="92"/>
        <v>0</v>
      </c>
      <c r="BK165" s="509" t="e">
        <f t="shared" si="92"/>
        <v>#DIV/0!</v>
      </c>
    </row>
    <row r="166" spans="1:63" ht="45.75" customHeight="1">
      <c r="A166" s="591" t="s">
        <v>472</v>
      </c>
      <c r="B166" s="592" t="s">
        <v>473</v>
      </c>
      <c r="C166" s="550"/>
      <c r="D166" s="550"/>
      <c r="E166" s="550"/>
      <c r="F166" s="535"/>
      <c r="G166" s="540">
        <f>-(BA126-G121)</f>
        <v>0</v>
      </c>
      <c r="H166" s="540">
        <f>-(BA126-H121)</f>
        <v>0</v>
      </c>
      <c r="I166" s="540">
        <f>-(BB126-I121)</f>
        <v>0</v>
      </c>
      <c r="J166" s="535" t="e">
        <f t="shared" si="84"/>
        <v>#DIV/0!</v>
      </c>
      <c r="K166" s="453"/>
      <c r="L166" s="453"/>
      <c r="M166" s="530" t="e">
        <f t="shared" si="68"/>
        <v>#DIV/0!</v>
      </c>
      <c r="N166" s="453"/>
      <c r="O166" s="453"/>
      <c r="P166" s="530" t="e">
        <f t="shared" si="69"/>
        <v>#DIV/0!</v>
      </c>
      <c r="Q166" s="453"/>
      <c r="R166" s="453"/>
      <c r="S166" s="530"/>
      <c r="T166" s="593"/>
      <c r="U166" s="593"/>
      <c r="V166" s="530" t="e">
        <f t="shared" si="70"/>
        <v>#DIV/0!</v>
      </c>
      <c r="W166" s="593"/>
      <c r="X166" s="593"/>
      <c r="Y166" s="530" t="e">
        <f t="shared" si="71"/>
        <v>#DIV/0!</v>
      </c>
      <c r="Z166" s="593"/>
      <c r="AA166" s="593"/>
      <c r="AB166" s="530" t="e">
        <f t="shared" si="72"/>
        <v>#DIV/0!</v>
      </c>
      <c r="AC166" s="593"/>
      <c r="AD166" s="593"/>
      <c r="AE166" s="530" t="e">
        <f t="shared" si="73"/>
        <v>#DIV/0!</v>
      </c>
      <c r="AF166" s="593"/>
      <c r="AG166" s="593"/>
      <c r="AH166" s="530" t="e">
        <f t="shared" si="74"/>
        <v>#DIV/0!</v>
      </c>
      <c r="AI166" s="468"/>
      <c r="AJ166" s="468"/>
      <c r="AK166" s="530" t="e">
        <f t="shared" si="75"/>
        <v>#DIV/0!</v>
      </c>
      <c r="AL166" s="594"/>
      <c r="AM166" s="594"/>
      <c r="AN166" s="530" t="e">
        <f t="shared" si="76"/>
        <v>#DIV/0!</v>
      </c>
      <c r="AO166" s="595"/>
      <c r="AP166" s="593"/>
      <c r="AQ166" s="530" t="e">
        <f t="shared" si="77"/>
        <v>#DIV/0!</v>
      </c>
      <c r="AR166" s="593"/>
      <c r="AS166" s="593"/>
      <c r="AT166" s="530" t="e">
        <f t="shared" si="78"/>
        <v>#DIV/0!</v>
      </c>
      <c r="AU166" s="403">
        <f t="shared" si="96"/>
        <v>0</v>
      </c>
      <c r="AV166" s="403">
        <f t="shared" si="96"/>
        <v>0</v>
      </c>
      <c r="AW166" s="403">
        <f t="shared" si="96"/>
        <v>0</v>
      </c>
      <c r="AX166" s="528" t="e">
        <f t="shared" si="83"/>
        <v>#DIV/0!</v>
      </c>
      <c r="BD166" s="405">
        <f t="shared" si="91"/>
        <v>0</v>
      </c>
      <c r="BE166" s="405">
        <f t="shared" si="52"/>
        <v>0</v>
      </c>
      <c r="BF166" s="405">
        <f t="shared" si="52"/>
        <v>0</v>
      </c>
      <c r="BG166" s="406" t="e">
        <f t="shared" si="86"/>
        <v>#DIV/0!</v>
      </c>
      <c r="BI166" s="509">
        <f t="shared" si="92"/>
        <v>0</v>
      </c>
      <c r="BJ166" s="509">
        <f t="shared" si="92"/>
        <v>0</v>
      </c>
      <c r="BK166" s="509" t="e">
        <f t="shared" si="92"/>
        <v>#DIV/0!</v>
      </c>
    </row>
    <row r="167" spans="1:63" ht="40.5" customHeight="1">
      <c r="A167" s="591" t="s">
        <v>474</v>
      </c>
      <c r="B167" s="592" t="s">
        <v>475</v>
      </c>
      <c r="C167" s="550"/>
      <c r="D167" s="550"/>
      <c r="E167" s="550"/>
      <c r="F167" s="535"/>
      <c r="G167" s="540">
        <f>-(BA125-G122+G141+G148)</f>
        <v>-166836.3</v>
      </c>
      <c r="H167" s="540">
        <f>-(BA125-H122+H141+H148)</f>
        <v>-166836.3</v>
      </c>
      <c r="I167" s="540">
        <f>-(BB125-I122+I141+I148)</f>
        <v>-166756.45619</v>
      </c>
      <c r="J167" s="535">
        <f t="shared" si="84"/>
        <v>99.95214242344143</v>
      </c>
      <c r="K167" s="468"/>
      <c r="L167" s="468"/>
      <c r="M167" s="530"/>
      <c r="N167" s="593"/>
      <c r="O167" s="593"/>
      <c r="P167" s="530"/>
      <c r="Q167" s="593">
        <v>-166836.3</v>
      </c>
      <c r="R167" s="593">
        <v>-166756.45619</v>
      </c>
      <c r="S167" s="530"/>
      <c r="T167" s="596"/>
      <c r="U167" s="596"/>
      <c r="V167" s="551"/>
      <c r="W167" s="596"/>
      <c r="X167" s="596"/>
      <c r="Y167" s="551"/>
      <c r="Z167" s="596"/>
      <c r="AA167" s="596"/>
      <c r="AB167" s="551"/>
      <c r="AC167" s="596"/>
      <c r="AD167" s="596"/>
      <c r="AE167" s="551"/>
      <c r="AF167" s="596"/>
      <c r="AG167" s="596"/>
      <c r="AH167" s="551"/>
      <c r="AI167" s="559"/>
      <c r="AJ167" s="559"/>
      <c r="AK167" s="551"/>
      <c r="AL167" s="560"/>
      <c r="AM167" s="560"/>
      <c r="AN167" s="551"/>
      <c r="AO167" s="597"/>
      <c r="AP167" s="596"/>
      <c r="AQ167" s="551"/>
      <c r="AR167" s="596"/>
      <c r="AS167" s="596"/>
      <c r="AT167" s="551" t="e">
        <f t="shared" si="78"/>
        <v>#DIV/0!</v>
      </c>
      <c r="AU167" s="403">
        <f t="shared" si="96"/>
        <v>-166836.3</v>
      </c>
      <c r="AV167" s="403">
        <f t="shared" si="96"/>
        <v>-166836.3</v>
      </c>
      <c r="AW167" s="403">
        <f t="shared" si="96"/>
        <v>-166756.45619</v>
      </c>
      <c r="AX167" s="528">
        <f t="shared" si="83"/>
        <v>99.95214242344143</v>
      </c>
      <c r="BD167" s="405">
        <f t="shared" si="91"/>
        <v>-166836.3</v>
      </c>
      <c r="BE167" s="405">
        <f t="shared" si="52"/>
        <v>-166836.3</v>
      </c>
      <c r="BF167" s="405">
        <f t="shared" si="52"/>
        <v>-166756.45619</v>
      </c>
      <c r="BG167" s="406">
        <f t="shared" si="86"/>
        <v>99.95214242344143</v>
      </c>
      <c r="BI167" s="509">
        <f t="shared" si="92"/>
        <v>0</v>
      </c>
      <c r="BJ167" s="509">
        <f t="shared" si="92"/>
        <v>0</v>
      </c>
      <c r="BK167" s="509">
        <f t="shared" si="92"/>
        <v>0</v>
      </c>
    </row>
    <row r="168" spans="1:63" ht="45" customHeight="1">
      <c r="A168" s="576" t="s">
        <v>476</v>
      </c>
      <c r="B168" s="577" t="s">
        <v>477</v>
      </c>
      <c r="C168" s="578">
        <f aca="true" t="shared" si="97" ref="C168:E170">C169</f>
        <v>0</v>
      </c>
      <c r="D168" s="578">
        <f t="shared" si="97"/>
        <v>0</v>
      </c>
      <c r="E168" s="579">
        <f t="shared" si="97"/>
        <v>0</v>
      </c>
      <c r="F168" s="535" t="e">
        <f>E168/D168*100</f>
        <v>#DIV/0!</v>
      </c>
      <c r="G168" s="540">
        <f aca="true" t="shared" si="98" ref="G168:I169">G169</f>
        <v>174673.69133000003</v>
      </c>
      <c r="H168" s="540">
        <f t="shared" si="98"/>
        <v>174673.69133000003</v>
      </c>
      <c r="I168" s="540">
        <f t="shared" si="98"/>
        <v>174476.69133000003</v>
      </c>
      <c r="J168" s="535">
        <f t="shared" si="84"/>
        <v>99.8872182762613</v>
      </c>
      <c r="K168" s="580">
        <f>K169</f>
        <v>0</v>
      </c>
      <c r="L168" s="581">
        <f>L169</f>
        <v>0</v>
      </c>
      <c r="M168" s="530" t="e">
        <f t="shared" si="68"/>
        <v>#DIV/0!</v>
      </c>
      <c r="N168" s="580">
        <f>N169</f>
        <v>0</v>
      </c>
      <c r="O168" s="581">
        <f>O169</f>
        <v>0</v>
      </c>
      <c r="P168" s="530" t="e">
        <f t="shared" si="69"/>
        <v>#DIV/0!</v>
      </c>
      <c r="Q168" s="580">
        <f>Q169</f>
        <v>174673.69133</v>
      </c>
      <c r="R168" s="581">
        <f>R169</f>
        <v>174476.69133</v>
      </c>
      <c r="S168" s="530">
        <f>R168/Q168*100</f>
        <v>99.8872182762613</v>
      </c>
      <c r="T168" s="580">
        <f>T169</f>
        <v>0</v>
      </c>
      <c r="U168" s="581">
        <f>U169</f>
        <v>0</v>
      </c>
      <c r="V168" s="530" t="e">
        <f t="shared" si="70"/>
        <v>#DIV/0!</v>
      </c>
      <c r="W168" s="580">
        <f>W169</f>
        <v>0</v>
      </c>
      <c r="X168" s="581">
        <f>X169</f>
        <v>0</v>
      </c>
      <c r="Y168" s="530" t="e">
        <f t="shared" si="71"/>
        <v>#DIV/0!</v>
      </c>
      <c r="Z168" s="580">
        <f>Z169</f>
        <v>0</v>
      </c>
      <c r="AA168" s="581">
        <f>AA169</f>
        <v>0</v>
      </c>
      <c r="AB168" s="530" t="e">
        <f t="shared" si="72"/>
        <v>#DIV/0!</v>
      </c>
      <c r="AC168" s="580">
        <f>AC169</f>
        <v>0</v>
      </c>
      <c r="AD168" s="581">
        <f>AD169</f>
        <v>0</v>
      </c>
      <c r="AE168" s="530" t="e">
        <f t="shared" si="73"/>
        <v>#DIV/0!</v>
      </c>
      <c r="AF168" s="580">
        <f>AF169</f>
        <v>0</v>
      </c>
      <c r="AG168" s="581">
        <f>AG169</f>
        <v>0</v>
      </c>
      <c r="AH168" s="530" t="e">
        <f t="shared" si="74"/>
        <v>#DIV/0!</v>
      </c>
      <c r="AI168" s="580">
        <f>AI169</f>
        <v>0</v>
      </c>
      <c r="AJ168" s="581">
        <f>AJ169</f>
        <v>0</v>
      </c>
      <c r="AK168" s="530" t="e">
        <f t="shared" si="75"/>
        <v>#DIV/0!</v>
      </c>
      <c r="AL168" s="582">
        <f>AL169</f>
        <v>0</v>
      </c>
      <c r="AM168" s="583">
        <f>AM169</f>
        <v>0</v>
      </c>
      <c r="AN168" s="530" t="e">
        <f t="shared" si="76"/>
        <v>#DIV/0!</v>
      </c>
      <c r="AO168" s="580">
        <f>AO169</f>
        <v>0</v>
      </c>
      <c r="AP168" s="581">
        <f>AP169</f>
        <v>0</v>
      </c>
      <c r="AQ168" s="530" t="e">
        <f t="shared" si="77"/>
        <v>#DIV/0!</v>
      </c>
      <c r="AR168" s="580">
        <f>AR169</f>
        <v>0</v>
      </c>
      <c r="AS168" s="581">
        <f>AS169</f>
        <v>0</v>
      </c>
      <c r="AT168" s="530" t="e">
        <f t="shared" si="78"/>
        <v>#DIV/0!</v>
      </c>
      <c r="AU168" s="403">
        <f aca="true" t="shared" si="99" ref="AU168:AW169">AU169</f>
        <v>174673.69133000003</v>
      </c>
      <c r="AV168" s="403">
        <f t="shared" si="99"/>
        <v>174673.69133000003</v>
      </c>
      <c r="AW168" s="403">
        <f t="shared" si="99"/>
        <v>174476.69133000003</v>
      </c>
      <c r="AX168" s="528">
        <f t="shared" si="83"/>
        <v>99.8872182762613</v>
      </c>
      <c r="BD168" s="405">
        <f t="shared" si="91"/>
        <v>174673.69133</v>
      </c>
      <c r="BE168" s="405">
        <f t="shared" si="52"/>
        <v>174673.69133</v>
      </c>
      <c r="BF168" s="405">
        <f t="shared" si="52"/>
        <v>174476.69133</v>
      </c>
      <c r="BG168" s="406">
        <f t="shared" si="86"/>
        <v>99.8872182762613</v>
      </c>
      <c r="BI168" s="509">
        <f t="shared" si="92"/>
        <v>0</v>
      </c>
      <c r="BJ168" s="509">
        <f t="shared" si="92"/>
        <v>0</v>
      </c>
      <c r="BK168" s="509">
        <f t="shared" si="92"/>
        <v>0</v>
      </c>
    </row>
    <row r="169" spans="1:63" ht="45.75" customHeight="1">
      <c r="A169" s="584" t="s">
        <v>478</v>
      </c>
      <c r="B169" s="585" t="s">
        <v>479</v>
      </c>
      <c r="C169" s="586">
        <f t="shared" si="97"/>
        <v>0</v>
      </c>
      <c r="D169" s="586">
        <f t="shared" si="97"/>
        <v>0</v>
      </c>
      <c r="E169" s="587">
        <f t="shared" si="97"/>
        <v>0</v>
      </c>
      <c r="F169" s="535" t="e">
        <f>E169/D169*100</f>
        <v>#DIV/0!</v>
      </c>
      <c r="G169" s="540">
        <f t="shared" si="98"/>
        <v>174673.69133000003</v>
      </c>
      <c r="H169" s="540">
        <f t="shared" si="98"/>
        <v>174673.69133000003</v>
      </c>
      <c r="I169" s="540">
        <f t="shared" si="98"/>
        <v>174476.69133000003</v>
      </c>
      <c r="J169" s="535">
        <f t="shared" si="84"/>
        <v>99.8872182762613</v>
      </c>
      <c r="K169" s="588">
        <f>K170</f>
        <v>0</v>
      </c>
      <c r="L169" s="589">
        <f>L170</f>
        <v>0</v>
      </c>
      <c r="M169" s="530" t="e">
        <f t="shared" si="68"/>
        <v>#DIV/0!</v>
      </c>
      <c r="N169" s="588">
        <f>N170</f>
        <v>0</v>
      </c>
      <c r="O169" s="589">
        <f>O170</f>
        <v>0</v>
      </c>
      <c r="P169" s="530" t="e">
        <f t="shared" si="69"/>
        <v>#DIV/0!</v>
      </c>
      <c r="Q169" s="588">
        <f>Q170</f>
        <v>174673.69133</v>
      </c>
      <c r="R169" s="589">
        <f>R170</f>
        <v>174476.69133</v>
      </c>
      <c r="S169" s="530">
        <f>R169/Q169*100</f>
        <v>99.8872182762613</v>
      </c>
      <c r="T169" s="588">
        <f>T170</f>
        <v>0</v>
      </c>
      <c r="U169" s="589">
        <f>U170</f>
        <v>0</v>
      </c>
      <c r="V169" s="530" t="e">
        <f t="shared" si="70"/>
        <v>#DIV/0!</v>
      </c>
      <c r="W169" s="588">
        <f>W170</f>
        <v>0</v>
      </c>
      <c r="X169" s="589">
        <f>X170</f>
        <v>0</v>
      </c>
      <c r="Y169" s="530" t="e">
        <f t="shared" si="71"/>
        <v>#DIV/0!</v>
      </c>
      <c r="Z169" s="588">
        <f>Z170</f>
        <v>0</v>
      </c>
      <c r="AA169" s="589">
        <f>AA170</f>
        <v>0</v>
      </c>
      <c r="AB169" s="530" t="e">
        <f t="shared" si="72"/>
        <v>#DIV/0!</v>
      </c>
      <c r="AC169" s="588">
        <f>AC170</f>
        <v>0</v>
      </c>
      <c r="AD169" s="589">
        <f>AD170</f>
        <v>0</v>
      </c>
      <c r="AE169" s="530" t="e">
        <f t="shared" si="73"/>
        <v>#DIV/0!</v>
      </c>
      <c r="AF169" s="588">
        <f>AF170</f>
        <v>0</v>
      </c>
      <c r="AG169" s="589">
        <f>AG170</f>
        <v>0</v>
      </c>
      <c r="AH169" s="530" t="e">
        <f t="shared" si="74"/>
        <v>#DIV/0!</v>
      </c>
      <c r="AI169" s="588">
        <f>AI170</f>
        <v>0</v>
      </c>
      <c r="AJ169" s="589">
        <f>AJ170</f>
        <v>0</v>
      </c>
      <c r="AK169" s="530" t="e">
        <f t="shared" si="75"/>
        <v>#DIV/0!</v>
      </c>
      <c r="AL169" s="542">
        <f>AL170</f>
        <v>0</v>
      </c>
      <c r="AM169" s="598">
        <f>AM170</f>
        <v>0</v>
      </c>
      <c r="AN169" s="530" t="e">
        <f t="shared" si="76"/>
        <v>#DIV/0!</v>
      </c>
      <c r="AO169" s="588">
        <f>AO170</f>
        <v>0</v>
      </c>
      <c r="AP169" s="589">
        <f>AP170</f>
        <v>0</v>
      </c>
      <c r="AQ169" s="530" t="e">
        <f t="shared" si="77"/>
        <v>#DIV/0!</v>
      </c>
      <c r="AR169" s="588">
        <f>AR170</f>
        <v>0</v>
      </c>
      <c r="AS169" s="589">
        <f>AS170</f>
        <v>0</v>
      </c>
      <c r="AT169" s="530" t="e">
        <f t="shared" si="78"/>
        <v>#DIV/0!</v>
      </c>
      <c r="AU169" s="403">
        <f t="shared" si="99"/>
        <v>174673.69133000003</v>
      </c>
      <c r="AV169" s="403">
        <f t="shared" si="99"/>
        <v>174673.69133000003</v>
      </c>
      <c r="AW169" s="403">
        <f t="shared" si="99"/>
        <v>174476.69133000003</v>
      </c>
      <c r="AX169" s="528">
        <f t="shared" si="83"/>
        <v>99.8872182762613</v>
      </c>
      <c r="BD169" s="405">
        <f t="shared" si="91"/>
        <v>174673.69133</v>
      </c>
      <c r="BE169" s="405">
        <f t="shared" si="52"/>
        <v>174673.69133</v>
      </c>
      <c r="BF169" s="405">
        <f t="shared" si="52"/>
        <v>174476.69133</v>
      </c>
      <c r="BG169" s="406">
        <f t="shared" si="86"/>
        <v>99.8872182762613</v>
      </c>
      <c r="BI169" s="509">
        <f t="shared" si="92"/>
        <v>0</v>
      </c>
      <c r="BJ169" s="509">
        <f t="shared" si="92"/>
        <v>0</v>
      </c>
      <c r="BK169" s="509">
        <f t="shared" si="92"/>
        <v>0</v>
      </c>
    </row>
    <row r="170" spans="1:63" ht="45.75" customHeight="1">
      <c r="A170" s="584" t="s">
        <v>480</v>
      </c>
      <c r="B170" s="585" t="s">
        <v>481</v>
      </c>
      <c r="C170" s="586">
        <f t="shared" si="97"/>
        <v>0</v>
      </c>
      <c r="D170" s="586">
        <f t="shared" si="97"/>
        <v>0</v>
      </c>
      <c r="E170" s="587">
        <f t="shared" si="97"/>
        <v>0</v>
      </c>
      <c r="F170" s="535" t="e">
        <f>E170/D170*100</f>
        <v>#DIV/0!</v>
      </c>
      <c r="G170" s="540">
        <f>G172+G173</f>
        <v>174673.69133000003</v>
      </c>
      <c r="H170" s="540">
        <f>H172+H173</f>
        <v>174673.69133000003</v>
      </c>
      <c r="I170" s="540">
        <f>I172+I173</f>
        <v>174476.69133000003</v>
      </c>
      <c r="J170" s="535">
        <f t="shared" si="84"/>
        <v>99.8872182762613</v>
      </c>
      <c r="K170" s="588">
        <f>K171+K172+K173</f>
        <v>0</v>
      </c>
      <c r="L170" s="588">
        <f>L171+L172+L173</f>
        <v>0</v>
      </c>
      <c r="M170" s="530" t="e">
        <f t="shared" si="68"/>
        <v>#DIV/0!</v>
      </c>
      <c r="N170" s="588">
        <f>N171+N172+N173</f>
        <v>0</v>
      </c>
      <c r="O170" s="588">
        <f>O171+O172+O173</f>
        <v>0</v>
      </c>
      <c r="P170" s="530" t="e">
        <f t="shared" si="69"/>
        <v>#DIV/0!</v>
      </c>
      <c r="Q170" s="588">
        <f>Q171+Q172+Q173</f>
        <v>174673.69133</v>
      </c>
      <c r="R170" s="588">
        <f>R171+R172+R173</f>
        <v>174476.69133</v>
      </c>
      <c r="S170" s="530">
        <f>R170/Q170*100</f>
        <v>99.8872182762613</v>
      </c>
      <c r="T170" s="588">
        <f>T171+T172+T173</f>
        <v>0</v>
      </c>
      <c r="U170" s="588">
        <f>U171+U172+U173</f>
        <v>0</v>
      </c>
      <c r="V170" s="530" t="e">
        <f t="shared" si="70"/>
        <v>#DIV/0!</v>
      </c>
      <c r="W170" s="588">
        <f>W171+W172</f>
        <v>0</v>
      </c>
      <c r="X170" s="588">
        <f>X171+X172</f>
        <v>0</v>
      </c>
      <c r="Y170" s="530" t="e">
        <f t="shared" si="71"/>
        <v>#DIV/0!</v>
      </c>
      <c r="Z170" s="588">
        <f>Z171+Z172</f>
        <v>0</v>
      </c>
      <c r="AA170" s="588">
        <f>AA171+AA172</f>
        <v>0</v>
      </c>
      <c r="AB170" s="530" t="e">
        <f t="shared" si="72"/>
        <v>#DIV/0!</v>
      </c>
      <c r="AC170" s="588">
        <f>AC171+AC172</f>
        <v>0</v>
      </c>
      <c r="AD170" s="588">
        <f>AD171+AD172</f>
        <v>0</v>
      </c>
      <c r="AE170" s="530" t="e">
        <f t="shared" si="73"/>
        <v>#DIV/0!</v>
      </c>
      <c r="AF170" s="588">
        <f>AF171+AF172</f>
        <v>0</v>
      </c>
      <c r="AG170" s="588">
        <f>AG171+AG172</f>
        <v>0</v>
      </c>
      <c r="AH170" s="530" t="e">
        <f t="shared" si="74"/>
        <v>#DIV/0!</v>
      </c>
      <c r="AI170" s="588">
        <f>AI171+AI172</f>
        <v>0</v>
      </c>
      <c r="AJ170" s="588">
        <f>AJ171+AJ172</f>
        <v>0</v>
      </c>
      <c r="AK170" s="530" t="e">
        <f t="shared" si="75"/>
        <v>#DIV/0!</v>
      </c>
      <c r="AL170" s="542">
        <f>AL171+AL172</f>
        <v>0</v>
      </c>
      <c r="AM170" s="542">
        <f>AM171+AM172</f>
        <v>0</v>
      </c>
      <c r="AN170" s="530" t="e">
        <f t="shared" si="76"/>
        <v>#DIV/0!</v>
      </c>
      <c r="AO170" s="588">
        <f>AO171+AO172</f>
        <v>0</v>
      </c>
      <c r="AP170" s="588">
        <f>AP171+AP172</f>
        <v>0</v>
      </c>
      <c r="AQ170" s="530" t="e">
        <f t="shared" si="77"/>
        <v>#DIV/0!</v>
      </c>
      <c r="AR170" s="588">
        <f>AR171+AR172</f>
        <v>0</v>
      </c>
      <c r="AS170" s="588">
        <f>AS171+AS172</f>
        <v>0</v>
      </c>
      <c r="AT170" s="530" t="e">
        <f t="shared" si="78"/>
        <v>#DIV/0!</v>
      </c>
      <c r="AU170" s="403">
        <f>AU171+AU172+AU173</f>
        <v>174673.69133000003</v>
      </c>
      <c r="AV170" s="403">
        <f>AV171+AV172+AV173</f>
        <v>174673.69133000003</v>
      </c>
      <c r="AW170" s="403">
        <f>AW171+AW172+AW173</f>
        <v>174476.69133000003</v>
      </c>
      <c r="AX170" s="528">
        <f t="shared" si="83"/>
        <v>99.8872182762613</v>
      </c>
      <c r="BD170" s="405">
        <f t="shared" si="91"/>
        <v>174673.69133</v>
      </c>
      <c r="BE170" s="405">
        <f t="shared" si="52"/>
        <v>174673.69133</v>
      </c>
      <c r="BF170" s="405">
        <f t="shared" si="52"/>
        <v>174476.69133</v>
      </c>
      <c r="BG170" s="406">
        <f t="shared" si="86"/>
        <v>99.8872182762613</v>
      </c>
      <c r="BI170" s="509">
        <f t="shared" si="92"/>
        <v>0</v>
      </c>
      <c r="BJ170" s="509">
        <f t="shared" si="92"/>
        <v>0</v>
      </c>
      <c r="BK170" s="509">
        <f t="shared" si="92"/>
        <v>0</v>
      </c>
    </row>
    <row r="171" spans="1:63" ht="63" customHeight="1">
      <c r="A171" s="584" t="s">
        <v>482</v>
      </c>
      <c r="B171" s="585" t="s">
        <v>483</v>
      </c>
      <c r="C171" s="586">
        <f>C189-C120</f>
        <v>0</v>
      </c>
      <c r="D171" s="586">
        <f>D189-D120</f>
        <v>0</v>
      </c>
      <c r="E171" s="586">
        <f>E189-E120</f>
        <v>0</v>
      </c>
      <c r="F171" s="535" t="e">
        <f>E171/D171*100</f>
        <v>#DIV/0!</v>
      </c>
      <c r="G171" s="540"/>
      <c r="H171" s="540"/>
      <c r="I171" s="540"/>
      <c r="J171" s="535" t="e">
        <f t="shared" si="84"/>
        <v>#DIV/0!</v>
      </c>
      <c r="K171" s="599"/>
      <c r="L171" s="599"/>
      <c r="M171" s="551" t="e">
        <f t="shared" si="68"/>
        <v>#DIV/0!</v>
      </c>
      <c r="N171" s="599"/>
      <c r="O171" s="599"/>
      <c r="P171" s="551" t="e">
        <f t="shared" si="69"/>
        <v>#DIV/0!</v>
      </c>
      <c r="Q171" s="596"/>
      <c r="R171" s="599"/>
      <c r="S171" s="551"/>
      <c r="T171" s="599"/>
      <c r="U171" s="599"/>
      <c r="V171" s="551" t="e">
        <f t="shared" si="70"/>
        <v>#DIV/0!</v>
      </c>
      <c r="W171" s="599"/>
      <c r="X171" s="599"/>
      <c r="Y171" s="551" t="e">
        <f t="shared" si="71"/>
        <v>#DIV/0!</v>
      </c>
      <c r="Z171" s="599"/>
      <c r="AA171" s="599"/>
      <c r="AB171" s="551" t="e">
        <f t="shared" si="72"/>
        <v>#DIV/0!</v>
      </c>
      <c r="AC171" s="599"/>
      <c r="AD171" s="599"/>
      <c r="AE171" s="551" t="e">
        <f t="shared" si="73"/>
        <v>#DIV/0!</v>
      </c>
      <c r="AF171" s="599"/>
      <c r="AG171" s="599"/>
      <c r="AH171" s="551" t="e">
        <f t="shared" si="74"/>
        <v>#DIV/0!</v>
      </c>
      <c r="AI171" s="588"/>
      <c r="AJ171" s="588"/>
      <c r="AK171" s="551" t="e">
        <f t="shared" si="75"/>
        <v>#DIV/0!</v>
      </c>
      <c r="AL171" s="600"/>
      <c r="AM171" s="600"/>
      <c r="AN171" s="551" t="e">
        <f t="shared" si="76"/>
        <v>#DIV/0!</v>
      </c>
      <c r="AO171" s="599"/>
      <c r="AP171" s="599"/>
      <c r="AQ171" s="551" t="e">
        <f t="shared" si="77"/>
        <v>#DIV/0!</v>
      </c>
      <c r="AR171" s="599"/>
      <c r="AS171" s="599"/>
      <c r="AT171" s="530" t="e">
        <f t="shared" si="78"/>
        <v>#DIV/0!</v>
      </c>
      <c r="AU171" s="403">
        <f>D171+G171</f>
        <v>0</v>
      </c>
      <c r="AV171" s="403">
        <f>D171+H171</f>
        <v>0</v>
      </c>
      <c r="AW171" s="403">
        <f>E171+I171</f>
        <v>0</v>
      </c>
      <c r="AX171" s="528" t="e">
        <f t="shared" si="83"/>
        <v>#DIV/0!</v>
      </c>
      <c r="BD171" s="405">
        <f t="shared" si="91"/>
        <v>0</v>
      </c>
      <c r="BE171" s="405">
        <f t="shared" si="52"/>
        <v>0</v>
      </c>
      <c r="BF171" s="405">
        <f t="shared" si="52"/>
        <v>0</v>
      </c>
      <c r="BG171" s="406" t="e">
        <f t="shared" si="86"/>
        <v>#DIV/0!</v>
      </c>
      <c r="BI171" s="509">
        <f t="shared" si="92"/>
        <v>0</v>
      </c>
      <c r="BJ171" s="509">
        <f t="shared" si="92"/>
        <v>0</v>
      </c>
      <c r="BK171" s="509" t="e">
        <f t="shared" si="92"/>
        <v>#DIV/0!</v>
      </c>
    </row>
    <row r="172" spans="1:63" ht="52.5" customHeight="1">
      <c r="A172" s="591" t="s">
        <v>484</v>
      </c>
      <c r="B172" s="592" t="s">
        <v>485</v>
      </c>
      <c r="C172" s="585"/>
      <c r="D172" s="550"/>
      <c r="E172" s="550"/>
      <c r="F172" s="535"/>
      <c r="G172" s="540">
        <f>BA190-G121</f>
        <v>0</v>
      </c>
      <c r="H172" s="540">
        <f>BA190-H121</f>
        <v>0</v>
      </c>
      <c r="I172" s="540">
        <f>BB190-I121</f>
        <v>0</v>
      </c>
      <c r="J172" s="535" t="e">
        <f t="shared" si="84"/>
        <v>#DIV/0!</v>
      </c>
      <c r="K172" s="599"/>
      <c r="L172" s="599"/>
      <c r="M172" s="551" t="e">
        <f t="shared" si="68"/>
        <v>#DIV/0!</v>
      </c>
      <c r="N172" s="596"/>
      <c r="O172" s="596"/>
      <c r="P172" s="551" t="e">
        <f t="shared" si="69"/>
        <v>#DIV/0!</v>
      </c>
      <c r="Q172" s="596"/>
      <c r="R172" s="596"/>
      <c r="S172" s="530"/>
      <c r="T172" s="593"/>
      <c r="U172" s="593"/>
      <c r="V172" s="530" t="e">
        <f t="shared" si="70"/>
        <v>#DIV/0!</v>
      </c>
      <c r="W172" s="593"/>
      <c r="X172" s="593"/>
      <c r="Y172" s="530" t="e">
        <f t="shared" si="71"/>
        <v>#DIV/0!</v>
      </c>
      <c r="Z172" s="593"/>
      <c r="AA172" s="593"/>
      <c r="AB172" s="530" t="e">
        <f t="shared" si="72"/>
        <v>#DIV/0!</v>
      </c>
      <c r="AC172" s="593"/>
      <c r="AD172" s="593"/>
      <c r="AE172" s="530" t="e">
        <f t="shared" si="73"/>
        <v>#DIV/0!</v>
      </c>
      <c r="AF172" s="593"/>
      <c r="AG172" s="593"/>
      <c r="AH172" s="530" t="e">
        <f t="shared" si="74"/>
        <v>#DIV/0!</v>
      </c>
      <c r="AI172" s="593"/>
      <c r="AJ172" s="593"/>
      <c r="AK172" s="530" t="e">
        <f t="shared" si="75"/>
        <v>#DIV/0!</v>
      </c>
      <c r="AL172" s="594"/>
      <c r="AM172" s="594"/>
      <c r="AN172" s="530" t="e">
        <f t="shared" si="76"/>
        <v>#DIV/0!</v>
      </c>
      <c r="AO172" s="593"/>
      <c r="AP172" s="593"/>
      <c r="AQ172" s="530" t="e">
        <f t="shared" si="77"/>
        <v>#DIV/0!</v>
      </c>
      <c r="AR172" s="593"/>
      <c r="AS172" s="593"/>
      <c r="AT172" s="530" t="e">
        <f t="shared" si="78"/>
        <v>#DIV/0!</v>
      </c>
      <c r="AU172" s="403">
        <f>D172+G172</f>
        <v>0</v>
      </c>
      <c r="AV172" s="403">
        <f>E172+H172</f>
        <v>0</v>
      </c>
      <c r="AW172" s="403">
        <f>E172+I172</f>
        <v>0</v>
      </c>
      <c r="AX172" s="528" t="e">
        <f t="shared" si="83"/>
        <v>#DIV/0!</v>
      </c>
      <c r="BD172" s="405">
        <f t="shared" si="91"/>
        <v>0</v>
      </c>
      <c r="BE172" s="405">
        <f t="shared" si="52"/>
        <v>0</v>
      </c>
      <c r="BF172" s="405">
        <f t="shared" si="52"/>
        <v>0</v>
      </c>
      <c r="BG172" s="406" t="e">
        <f t="shared" si="86"/>
        <v>#DIV/0!</v>
      </c>
      <c r="BI172" s="509">
        <f t="shared" si="92"/>
        <v>0</v>
      </c>
      <c r="BJ172" s="509">
        <f t="shared" si="92"/>
        <v>0</v>
      </c>
      <c r="BK172" s="509" t="e">
        <f t="shared" si="92"/>
        <v>#DIV/0!</v>
      </c>
    </row>
    <row r="173" spans="1:63" ht="57.75" customHeight="1">
      <c r="A173" s="591" t="s">
        <v>486</v>
      </c>
      <c r="B173" s="592" t="s">
        <v>487</v>
      </c>
      <c r="C173" s="585"/>
      <c r="D173" s="550"/>
      <c r="E173" s="550"/>
      <c r="F173" s="535"/>
      <c r="G173" s="540">
        <f>BA189-G122-G151-G142</f>
        <v>174673.69133000003</v>
      </c>
      <c r="H173" s="540">
        <f>BA189-H122-H151-H142</f>
        <v>174673.69133000003</v>
      </c>
      <c r="I173" s="540">
        <f>BB189-I122-I151-I142</f>
        <v>174476.69133000003</v>
      </c>
      <c r="J173" s="535">
        <f t="shared" si="84"/>
        <v>99.8872182762613</v>
      </c>
      <c r="K173" s="601"/>
      <c r="L173" s="601"/>
      <c r="M173" s="530" t="e">
        <f>L173/K173*100</f>
        <v>#DIV/0!</v>
      </c>
      <c r="N173" s="593"/>
      <c r="O173" s="593"/>
      <c r="P173" s="530" t="e">
        <f>O173/N173*100</f>
        <v>#DIV/0!</v>
      </c>
      <c r="Q173" s="593">
        <v>174673.69133</v>
      </c>
      <c r="R173" s="593">
        <v>174476.69133</v>
      </c>
      <c r="S173" s="530">
        <f>R173/Q173*100</f>
        <v>99.8872182762613</v>
      </c>
      <c r="T173" s="596"/>
      <c r="U173" s="596"/>
      <c r="V173" s="551" t="e">
        <f>U173/T173*100</f>
        <v>#DIV/0!</v>
      </c>
      <c r="W173" s="596"/>
      <c r="X173" s="596"/>
      <c r="Y173" s="551" t="e">
        <f>X173/W173*100</f>
        <v>#DIV/0!</v>
      </c>
      <c r="Z173" s="596"/>
      <c r="AA173" s="596"/>
      <c r="AB173" s="551" t="e">
        <f>AA173/Z173*100</f>
        <v>#DIV/0!</v>
      </c>
      <c r="AC173" s="596"/>
      <c r="AD173" s="596"/>
      <c r="AE173" s="551" t="e">
        <f>AD173/AC173*100</f>
        <v>#DIV/0!</v>
      </c>
      <c r="AF173" s="596"/>
      <c r="AG173" s="596"/>
      <c r="AH173" s="551" t="e">
        <f>AG173/AF173*100</f>
        <v>#DIV/0!</v>
      </c>
      <c r="AI173" s="559"/>
      <c r="AJ173" s="559"/>
      <c r="AK173" s="551" t="e">
        <f>AJ173/AI173*100</f>
        <v>#DIV/0!</v>
      </c>
      <c r="AL173" s="560"/>
      <c r="AM173" s="560"/>
      <c r="AN173" s="551" t="e">
        <f>AM173/AL173*100</f>
        <v>#DIV/0!</v>
      </c>
      <c r="AO173" s="596"/>
      <c r="AP173" s="596"/>
      <c r="AQ173" s="551" t="e">
        <f>AP173/AO173*100</f>
        <v>#DIV/0!</v>
      </c>
      <c r="AR173" s="596"/>
      <c r="AS173" s="596"/>
      <c r="AT173" s="530" t="e">
        <f>AS173/AR173*100</f>
        <v>#DIV/0!</v>
      </c>
      <c r="AU173" s="403">
        <f>D173+G173</f>
        <v>174673.69133000003</v>
      </c>
      <c r="AV173" s="403">
        <f>E173+H173</f>
        <v>174673.69133000003</v>
      </c>
      <c r="AW173" s="403">
        <f>E173+I173</f>
        <v>174476.69133000003</v>
      </c>
      <c r="AX173" s="528">
        <f>AW173/AV173*100</f>
        <v>99.8872182762613</v>
      </c>
      <c r="BD173" s="405">
        <f t="shared" si="91"/>
        <v>174673.69133</v>
      </c>
      <c r="BE173" s="405">
        <f t="shared" si="52"/>
        <v>174673.69133</v>
      </c>
      <c r="BF173" s="405">
        <f t="shared" si="52"/>
        <v>174476.69133</v>
      </c>
      <c r="BG173" s="406">
        <f t="shared" si="86"/>
        <v>99.8872182762613</v>
      </c>
      <c r="BI173" s="509">
        <f t="shared" si="92"/>
        <v>0</v>
      </c>
      <c r="BJ173" s="509">
        <f t="shared" si="92"/>
        <v>0</v>
      </c>
      <c r="BK173" s="509">
        <f t="shared" si="92"/>
        <v>0</v>
      </c>
    </row>
    <row r="174" spans="1:61" ht="18.75" customHeight="1" hidden="1">
      <c r="A174" s="602"/>
      <c r="B174" s="4"/>
      <c r="C174" s="603">
        <f>C123-C119+C148+C141</f>
        <v>0</v>
      </c>
      <c r="D174" s="603">
        <f>D123-D119+D148+D141</f>
        <v>0</v>
      </c>
      <c r="E174" s="603">
        <f aca="true" t="shared" si="100" ref="E174:J174">E123-E119</f>
        <v>0</v>
      </c>
      <c r="F174" s="603" t="e">
        <f t="shared" si="100"/>
        <v>#DIV/0!</v>
      </c>
      <c r="G174" s="603">
        <f t="shared" si="100"/>
        <v>166836.3</v>
      </c>
      <c r="H174" s="603">
        <f t="shared" si="100"/>
        <v>166836.3</v>
      </c>
      <c r="I174" s="603">
        <f t="shared" si="100"/>
        <v>166756.45619</v>
      </c>
      <c r="J174" s="603">
        <f t="shared" si="100"/>
        <v>-0.04823371890488204</v>
      </c>
      <c r="K174" s="604">
        <f>K123-K119+K148+K141</f>
        <v>0</v>
      </c>
      <c r="L174" s="604">
        <f>L123-L119+L148+L141</f>
        <v>0</v>
      </c>
      <c r="M174" s="604" t="e">
        <f aca="true" t="shared" si="101" ref="M174:AX174">M123-M119</f>
        <v>#DIV/0!</v>
      </c>
      <c r="N174" s="604">
        <f>N123-N119+N148+N141</f>
        <v>0</v>
      </c>
      <c r="O174" s="604">
        <f>O123-O119+O148+O141</f>
        <v>0</v>
      </c>
      <c r="P174" s="604" t="e">
        <f t="shared" si="101"/>
        <v>#DIV/0!</v>
      </c>
      <c r="Q174" s="604">
        <f>Q123-Q119+Q148+Q141</f>
        <v>166836.3</v>
      </c>
      <c r="R174" s="604">
        <f>R123-R119+R148+R141</f>
        <v>166756.45619</v>
      </c>
      <c r="S174" s="604">
        <f t="shared" si="101"/>
        <v>-0.04823371890488204</v>
      </c>
      <c r="T174" s="604">
        <f t="shared" si="101"/>
        <v>0</v>
      </c>
      <c r="U174" s="604">
        <f t="shared" si="101"/>
        <v>0</v>
      </c>
      <c r="V174" s="604" t="e">
        <f t="shared" si="101"/>
        <v>#DIV/0!</v>
      </c>
      <c r="W174" s="604">
        <f t="shared" si="101"/>
        <v>0</v>
      </c>
      <c r="X174" s="604">
        <f t="shared" si="101"/>
        <v>0</v>
      </c>
      <c r="Y174" s="604" t="e">
        <f t="shared" si="101"/>
        <v>#DIV/0!</v>
      </c>
      <c r="Z174" s="604">
        <f t="shared" si="101"/>
        <v>0</v>
      </c>
      <c r="AA174" s="604">
        <f t="shared" si="101"/>
        <v>0</v>
      </c>
      <c r="AB174" s="604" t="e">
        <f t="shared" si="101"/>
        <v>#DIV/0!</v>
      </c>
      <c r="AC174" s="604">
        <f t="shared" si="101"/>
        <v>0</v>
      </c>
      <c r="AD174" s="604">
        <f t="shared" si="101"/>
        <v>0</v>
      </c>
      <c r="AE174" s="604" t="e">
        <f t="shared" si="101"/>
        <v>#DIV/0!</v>
      </c>
      <c r="AF174" s="604">
        <f t="shared" si="101"/>
        <v>0</v>
      </c>
      <c r="AG174" s="604">
        <f t="shared" si="101"/>
        <v>0</v>
      </c>
      <c r="AH174" s="604" t="e">
        <f t="shared" si="101"/>
        <v>#DIV/0!</v>
      </c>
      <c r="AI174" s="604">
        <f t="shared" si="101"/>
        <v>0</v>
      </c>
      <c r="AJ174" s="604">
        <f t="shared" si="101"/>
        <v>0</v>
      </c>
      <c r="AK174" s="604" t="e">
        <f t="shared" si="101"/>
        <v>#DIV/0!</v>
      </c>
      <c r="AL174" s="605">
        <f t="shared" si="101"/>
        <v>0</v>
      </c>
      <c r="AM174" s="605">
        <f t="shared" si="101"/>
        <v>0</v>
      </c>
      <c r="AN174" s="604" t="e">
        <f t="shared" si="101"/>
        <v>#DIV/0!</v>
      </c>
      <c r="AO174" s="604">
        <f t="shared" si="101"/>
        <v>0</v>
      </c>
      <c r="AP174" s="604">
        <f t="shared" si="101"/>
        <v>0</v>
      </c>
      <c r="AQ174" s="604" t="e">
        <f t="shared" si="101"/>
        <v>#DIV/0!</v>
      </c>
      <c r="AR174" s="604">
        <f t="shared" si="101"/>
        <v>0</v>
      </c>
      <c r="AS174" s="604">
        <f t="shared" si="101"/>
        <v>0</v>
      </c>
      <c r="AT174" s="606" t="e">
        <f t="shared" si="101"/>
        <v>#DIV/0!</v>
      </c>
      <c r="AU174" s="606">
        <f t="shared" si="101"/>
        <v>166836.3</v>
      </c>
      <c r="AV174" s="606">
        <f t="shared" si="101"/>
        <v>166836.3</v>
      </c>
      <c r="AW174" s="606">
        <f t="shared" si="101"/>
        <v>166756.45619</v>
      </c>
      <c r="AX174" s="606">
        <f t="shared" si="101"/>
        <v>-0.04823371890488204</v>
      </c>
      <c r="BD174" s="405"/>
      <c r="BE174" s="405"/>
      <c r="BF174" s="405"/>
      <c r="BG174" s="406" t="e">
        <f t="shared" si="86"/>
        <v>#DIV/0!</v>
      </c>
      <c r="BI174" s="509">
        <f>BE174-AV174</f>
        <v>-166836.3</v>
      </c>
    </row>
    <row r="175" spans="1:61" ht="18.75" customHeight="1" hidden="1">
      <c r="A175" s="602"/>
      <c r="B175" s="4"/>
      <c r="C175" s="603">
        <f>C189-C119-C151-C143</f>
        <v>0</v>
      </c>
      <c r="D175" s="603">
        <f>D189-D119-D151-D143</f>
        <v>0</v>
      </c>
      <c r="E175" s="603">
        <f aca="true" t="shared" si="102" ref="E175:J175">E189-E119</f>
        <v>0</v>
      </c>
      <c r="F175" s="603" t="e">
        <f t="shared" si="102"/>
        <v>#DIV/0!</v>
      </c>
      <c r="G175" s="603">
        <f t="shared" si="102"/>
        <v>174673.69133000003</v>
      </c>
      <c r="H175" s="603">
        <f t="shared" si="102"/>
        <v>174673.69133000003</v>
      </c>
      <c r="I175" s="603">
        <f t="shared" si="102"/>
        <v>174476.69133000003</v>
      </c>
      <c r="J175" s="603">
        <f t="shared" si="102"/>
        <v>-0.1136280740895046</v>
      </c>
      <c r="K175" s="604">
        <f aca="true" t="shared" si="103" ref="K175:R175">K189-K119-K151-K143</f>
        <v>0</v>
      </c>
      <c r="L175" s="604">
        <f t="shared" si="103"/>
        <v>0</v>
      </c>
      <c r="M175" s="604" t="e">
        <f t="shared" si="103"/>
        <v>#DIV/0!</v>
      </c>
      <c r="N175" s="604">
        <f t="shared" si="103"/>
        <v>0</v>
      </c>
      <c r="O175" s="604">
        <f t="shared" si="103"/>
        <v>0</v>
      </c>
      <c r="P175" s="604" t="e">
        <f t="shared" si="103"/>
        <v>#DIV/0!</v>
      </c>
      <c r="Q175" s="604">
        <f t="shared" si="103"/>
        <v>174673.69133000003</v>
      </c>
      <c r="R175" s="604">
        <f t="shared" si="103"/>
        <v>174476.69133000003</v>
      </c>
      <c r="S175" s="604">
        <f aca="true" t="shared" si="104" ref="S175:AX175">S189-S119</f>
        <v>-0.1136280740895046</v>
      </c>
      <c r="T175" s="604">
        <f t="shared" si="104"/>
        <v>0</v>
      </c>
      <c r="U175" s="604">
        <f t="shared" si="104"/>
        <v>0</v>
      </c>
      <c r="V175" s="604" t="e">
        <f t="shared" si="104"/>
        <v>#DIV/0!</v>
      </c>
      <c r="W175" s="604">
        <f t="shared" si="104"/>
        <v>0</v>
      </c>
      <c r="X175" s="604">
        <f t="shared" si="104"/>
        <v>0</v>
      </c>
      <c r="Y175" s="604" t="e">
        <f t="shared" si="104"/>
        <v>#DIV/0!</v>
      </c>
      <c r="Z175" s="604">
        <f t="shared" si="104"/>
        <v>0</v>
      </c>
      <c r="AA175" s="604">
        <f t="shared" si="104"/>
        <v>0</v>
      </c>
      <c r="AB175" s="604" t="e">
        <f t="shared" si="104"/>
        <v>#DIV/0!</v>
      </c>
      <c r="AC175" s="604">
        <f t="shared" si="104"/>
        <v>0</v>
      </c>
      <c r="AD175" s="604">
        <f t="shared" si="104"/>
        <v>0</v>
      </c>
      <c r="AE175" s="604" t="e">
        <f t="shared" si="104"/>
        <v>#DIV/0!</v>
      </c>
      <c r="AF175" s="604">
        <f t="shared" si="104"/>
        <v>0</v>
      </c>
      <c r="AG175" s="604">
        <f t="shared" si="104"/>
        <v>0</v>
      </c>
      <c r="AH175" s="604" t="e">
        <f t="shared" si="104"/>
        <v>#DIV/0!</v>
      </c>
      <c r="AI175" s="604">
        <f t="shared" si="104"/>
        <v>0</v>
      </c>
      <c r="AJ175" s="604">
        <f t="shared" si="104"/>
        <v>0</v>
      </c>
      <c r="AK175" s="604" t="e">
        <f t="shared" si="104"/>
        <v>#DIV/0!</v>
      </c>
      <c r="AL175" s="605">
        <f t="shared" si="104"/>
        <v>0</v>
      </c>
      <c r="AM175" s="605">
        <f t="shared" si="104"/>
        <v>0</v>
      </c>
      <c r="AN175" s="604" t="e">
        <f t="shared" si="104"/>
        <v>#DIV/0!</v>
      </c>
      <c r="AO175" s="604">
        <f t="shared" si="104"/>
        <v>0</v>
      </c>
      <c r="AP175" s="604">
        <f t="shared" si="104"/>
        <v>0</v>
      </c>
      <c r="AQ175" s="604" t="e">
        <f t="shared" si="104"/>
        <v>#DIV/0!</v>
      </c>
      <c r="AR175" s="604">
        <f t="shared" si="104"/>
        <v>0</v>
      </c>
      <c r="AS175" s="604">
        <f t="shared" si="104"/>
        <v>0</v>
      </c>
      <c r="AT175" s="606" t="e">
        <f t="shared" si="104"/>
        <v>#DIV/0!</v>
      </c>
      <c r="AU175" s="606">
        <f t="shared" si="104"/>
        <v>174673.69133000003</v>
      </c>
      <c r="AV175" s="606">
        <f t="shared" si="104"/>
        <v>174673.69133000003</v>
      </c>
      <c r="AW175" s="606">
        <f t="shared" si="104"/>
        <v>174476.69133000003</v>
      </c>
      <c r="AX175" s="606">
        <f t="shared" si="104"/>
        <v>-0.1136280740895046</v>
      </c>
      <c r="BD175" s="405"/>
      <c r="BE175" s="405"/>
      <c r="BF175" s="405"/>
      <c r="BG175" s="406" t="e">
        <f t="shared" si="86"/>
        <v>#DIV/0!</v>
      </c>
      <c r="BI175" s="509">
        <f>BE175-AV175</f>
        <v>-174673.69133000003</v>
      </c>
    </row>
    <row r="176" spans="1:61" ht="18.75">
      <c r="A176" s="346"/>
      <c r="B176" s="4"/>
      <c r="C176" s="347"/>
      <c r="D176" s="347"/>
      <c r="E176" s="347"/>
      <c r="F176" s="347"/>
      <c r="G176" s="347"/>
      <c r="H176" s="347"/>
      <c r="I176" s="347"/>
      <c r="J176" s="349"/>
      <c r="K176" s="681"/>
      <c r="L176" s="681"/>
      <c r="M176" s="681"/>
      <c r="N176" s="681"/>
      <c r="O176" s="681"/>
      <c r="P176" s="681"/>
      <c r="Q176" s="681"/>
      <c r="R176" s="681"/>
      <c r="S176" s="681"/>
      <c r="T176" s="681"/>
      <c r="U176" s="681"/>
      <c r="V176" s="681"/>
      <c r="W176" s="681"/>
      <c r="X176" s="681"/>
      <c r="Y176" s="681"/>
      <c r="Z176" s="681"/>
      <c r="AA176" s="681"/>
      <c r="AB176" s="681"/>
      <c r="AC176" s="682"/>
      <c r="AD176" s="682"/>
      <c r="AE176" s="681"/>
      <c r="AF176" s="682"/>
      <c r="AG176" s="682"/>
      <c r="AH176" s="681"/>
      <c r="AI176" s="681"/>
      <c r="AJ176" s="681"/>
      <c r="AK176" s="681"/>
      <c r="AL176" s="681"/>
      <c r="AM176" s="681"/>
      <c r="AN176" s="681"/>
      <c r="AO176" s="682"/>
      <c r="AP176" s="682"/>
      <c r="AQ176" s="681"/>
      <c r="AR176" s="681"/>
      <c r="AS176" s="681"/>
      <c r="AT176" s="682"/>
      <c r="AU176" s="682"/>
      <c r="AV176" s="682"/>
      <c r="AW176" s="682"/>
      <c r="AX176" s="682"/>
      <c r="BD176" s="405"/>
      <c r="BE176" s="405">
        <f t="shared" si="52"/>
        <v>0</v>
      </c>
      <c r="BF176" s="405">
        <f t="shared" si="52"/>
        <v>0</v>
      </c>
      <c r="BG176" s="406" t="e">
        <f t="shared" si="86"/>
        <v>#DIV/0!</v>
      </c>
      <c r="BI176" s="509">
        <f>BE176-AV176</f>
        <v>0</v>
      </c>
    </row>
    <row r="177" spans="1:59" ht="18.75">
      <c r="A177" s="607" t="s">
        <v>628</v>
      </c>
      <c r="C177" s="608"/>
      <c r="D177" s="609"/>
      <c r="E177" s="3"/>
      <c r="F177" s="3"/>
      <c r="G177" s="347"/>
      <c r="H177" s="347"/>
      <c r="I177" s="347"/>
      <c r="J177" s="349"/>
      <c r="K177" s="681"/>
      <c r="L177" s="681"/>
      <c r="M177" s="681"/>
      <c r="N177" s="681"/>
      <c r="O177" s="681"/>
      <c r="P177" s="681"/>
      <c r="Q177" s="681"/>
      <c r="R177" s="681"/>
      <c r="S177" s="681"/>
      <c r="T177" s="681"/>
      <c r="U177" s="681"/>
      <c r="V177" s="681"/>
      <c r="W177" s="681"/>
      <c r="X177" s="681"/>
      <c r="Y177" s="681"/>
      <c r="Z177" s="681"/>
      <c r="AA177" s="681"/>
      <c r="AB177" s="681"/>
      <c r="AC177" s="683"/>
      <c r="AD177" s="683"/>
      <c r="AE177" s="681"/>
      <c r="AF177" s="683"/>
      <c r="AG177" s="683"/>
      <c r="AH177" s="681"/>
      <c r="AI177" s="681"/>
      <c r="AJ177" s="681"/>
      <c r="AK177" s="681"/>
      <c r="AL177" s="681"/>
      <c r="AM177" s="681"/>
      <c r="AN177" s="681"/>
      <c r="AO177" s="683"/>
      <c r="AP177" s="683"/>
      <c r="AQ177" s="681"/>
      <c r="AR177" s="681"/>
      <c r="AS177" s="681"/>
      <c r="AT177" s="683"/>
      <c r="AU177" s="683"/>
      <c r="AV177" s="683"/>
      <c r="AW177" s="683"/>
      <c r="AX177" s="683"/>
      <c r="BD177" s="405"/>
      <c r="BE177" s="405">
        <f aca="true" t="shared" si="105" ref="BE177:BF238">AR177+AO177+AL177+AI177+AF177+AC177+Z177+W177+T177+Q177+N177+K177</f>
        <v>0</v>
      </c>
      <c r="BF177" s="405">
        <f t="shared" si="105"/>
        <v>0</v>
      </c>
      <c r="BG177" s="406" t="e">
        <f t="shared" si="86"/>
        <v>#DIV/0!</v>
      </c>
    </row>
    <row r="178" spans="1:59" ht="18.75">
      <c r="A178" s="517"/>
      <c r="B178" s="607"/>
      <c r="C178" s="608"/>
      <c r="D178" s="609"/>
      <c r="E178" s="3"/>
      <c r="F178" s="3"/>
      <c r="G178" s="347"/>
      <c r="H178" s="347"/>
      <c r="I178" s="347"/>
      <c r="J178" s="349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52"/>
      <c r="AM178" s="352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BD178" s="405"/>
      <c r="BE178" s="405">
        <f t="shared" si="105"/>
        <v>0</v>
      </c>
      <c r="BF178" s="405">
        <f t="shared" si="105"/>
        <v>0</v>
      </c>
      <c r="BG178" s="406" t="e">
        <f t="shared" si="86"/>
        <v>#DIV/0!</v>
      </c>
    </row>
    <row r="179" spans="1:59" ht="21" customHeight="1">
      <c r="A179" s="387"/>
      <c r="B179" s="388"/>
      <c r="C179" s="734" t="s">
        <v>364</v>
      </c>
      <c r="D179" s="735"/>
      <c r="E179" s="736"/>
      <c r="F179" s="743" t="s">
        <v>520</v>
      </c>
      <c r="G179" s="789" t="s">
        <v>365</v>
      </c>
      <c r="H179" s="790"/>
      <c r="I179" s="791"/>
      <c r="J179" s="747" t="s">
        <v>520</v>
      </c>
      <c r="K179" s="750" t="s">
        <v>111</v>
      </c>
      <c r="L179" s="750"/>
      <c r="M179" s="750"/>
      <c r="N179" s="750"/>
      <c r="O179" s="750"/>
      <c r="P179" s="750"/>
      <c r="Q179" s="750"/>
      <c r="R179" s="750"/>
      <c r="S179" s="750"/>
      <c r="T179" s="750"/>
      <c r="U179" s="750"/>
      <c r="V179" s="750"/>
      <c r="W179" s="750"/>
      <c r="X179" s="750"/>
      <c r="Y179" s="750"/>
      <c r="Z179" s="750"/>
      <c r="AA179" s="750"/>
      <c r="AB179" s="750"/>
      <c r="AC179" s="750"/>
      <c r="AD179" s="750"/>
      <c r="AE179" s="750"/>
      <c r="AF179" s="750"/>
      <c r="AG179" s="750"/>
      <c r="AH179" s="750"/>
      <c r="AI179" s="750"/>
      <c r="AJ179" s="750"/>
      <c r="AK179" s="750"/>
      <c r="AL179" s="750"/>
      <c r="AM179" s="750"/>
      <c r="AN179" s="750"/>
      <c r="AO179" s="750"/>
      <c r="AP179" s="750"/>
      <c r="AQ179" s="750"/>
      <c r="AR179" s="750"/>
      <c r="AS179" s="750"/>
      <c r="AT179" s="750"/>
      <c r="AU179" s="751" t="s">
        <v>366</v>
      </c>
      <c r="AV179" s="751"/>
      <c r="AW179" s="751"/>
      <c r="AX179" s="751"/>
      <c r="BD179" s="405" t="e">
        <f aca="true" t="shared" si="106" ref="BD179:BD238">BE179</f>
        <v>#VALUE!</v>
      </c>
      <c r="BE179" s="405" t="e">
        <f t="shared" si="105"/>
        <v>#VALUE!</v>
      </c>
      <c r="BF179" s="405">
        <f t="shared" si="105"/>
        <v>0</v>
      </c>
      <c r="BG179" s="406" t="e">
        <f t="shared" si="86"/>
        <v>#VALUE!</v>
      </c>
    </row>
    <row r="180" spans="1:59" ht="18" customHeight="1">
      <c r="A180" s="389"/>
      <c r="B180" s="390"/>
      <c r="C180" s="737"/>
      <c r="D180" s="738"/>
      <c r="E180" s="739"/>
      <c r="F180" s="744"/>
      <c r="G180" s="792"/>
      <c r="H180" s="793"/>
      <c r="I180" s="794"/>
      <c r="J180" s="748"/>
      <c r="K180" s="753" t="s">
        <v>368</v>
      </c>
      <c r="L180" s="753"/>
      <c r="M180" s="752" t="s">
        <v>369</v>
      </c>
      <c r="N180" s="753" t="s">
        <v>370</v>
      </c>
      <c r="O180" s="753"/>
      <c r="P180" s="752" t="s">
        <v>369</v>
      </c>
      <c r="Q180" s="753" t="s">
        <v>371</v>
      </c>
      <c r="R180" s="753"/>
      <c r="S180" s="752" t="s">
        <v>369</v>
      </c>
      <c r="T180" s="753" t="s">
        <v>372</v>
      </c>
      <c r="U180" s="753"/>
      <c r="V180" s="752" t="s">
        <v>369</v>
      </c>
      <c r="W180" s="753" t="s">
        <v>373</v>
      </c>
      <c r="X180" s="753"/>
      <c r="Y180" s="752" t="s">
        <v>369</v>
      </c>
      <c r="Z180" s="753" t="s">
        <v>374</v>
      </c>
      <c r="AA180" s="753"/>
      <c r="AB180" s="752" t="s">
        <v>369</v>
      </c>
      <c r="AC180" s="753" t="s">
        <v>375</v>
      </c>
      <c r="AD180" s="753"/>
      <c r="AE180" s="752" t="s">
        <v>369</v>
      </c>
      <c r="AF180" s="753" t="s">
        <v>376</v>
      </c>
      <c r="AG180" s="753"/>
      <c r="AH180" s="752" t="s">
        <v>369</v>
      </c>
      <c r="AI180" s="753" t="s">
        <v>377</v>
      </c>
      <c r="AJ180" s="753"/>
      <c r="AK180" s="752" t="s">
        <v>369</v>
      </c>
      <c r="AL180" s="758" t="s">
        <v>378</v>
      </c>
      <c r="AM180" s="758"/>
      <c r="AN180" s="752" t="s">
        <v>369</v>
      </c>
      <c r="AO180" s="753" t="s">
        <v>379</v>
      </c>
      <c r="AP180" s="753"/>
      <c r="AQ180" s="752" t="s">
        <v>369</v>
      </c>
      <c r="AR180" s="753" t="s">
        <v>380</v>
      </c>
      <c r="AS180" s="753"/>
      <c r="AT180" s="752" t="s">
        <v>369</v>
      </c>
      <c r="AU180" s="751"/>
      <c r="AV180" s="751"/>
      <c r="AW180" s="751"/>
      <c r="AX180" s="751"/>
      <c r="BD180" s="405" t="e">
        <f t="shared" si="106"/>
        <v>#VALUE!</v>
      </c>
      <c r="BE180" s="405" t="e">
        <f t="shared" si="105"/>
        <v>#VALUE!</v>
      </c>
      <c r="BF180" s="405">
        <f t="shared" si="105"/>
        <v>0</v>
      </c>
      <c r="BG180" s="406" t="e">
        <f t="shared" si="86"/>
        <v>#VALUE!</v>
      </c>
    </row>
    <row r="181" spans="1:59" ht="18.75">
      <c r="A181" s="389"/>
      <c r="B181" s="390"/>
      <c r="C181" s="737"/>
      <c r="D181" s="738"/>
      <c r="E181" s="739"/>
      <c r="F181" s="744"/>
      <c r="G181" s="792"/>
      <c r="H181" s="793"/>
      <c r="I181" s="794"/>
      <c r="J181" s="748"/>
      <c r="K181" s="753"/>
      <c r="L181" s="753"/>
      <c r="M181" s="752"/>
      <c r="N181" s="753"/>
      <c r="O181" s="753"/>
      <c r="P181" s="752"/>
      <c r="Q181" s="753"/>
      <c r="R181" s="753"/>
      <c r="S181" s="752"/>
      <c r="T181" s="753"/>
      <c r="U181" s="753"/>
      <c r="V181" s="752"/>
      <c r="W181" s="753"/>
      <c r="X181" s="753"/>
      <c r="Y181" s="752"/>
      <c r="Z181" s="753"/>
      <c r="AA181" s="753"/>
      <c r="AB181" s="752"/>
      <c r="AC181" s="753"/>
      <c r="AD181" s="753"/>
      <c r="AE181" s="752"/>
      <c r="AF181" s="753"/>
      <c r="AG181" s="753"/>
      <c r="AH181" s="752"/>
      <c r="AI181" s="753"/>
      <c r="AJ181" s="753"/>
      <c r="AK181" s="752"/>
      <c r="AL181" s="758"/>
      <c r="AM181" s="758"/>
      <c r="AN181" s="752"/>
      <c r="AO181" s="753"/>
      <c r="AP181" s="753"/>
      <c r="AQ181" s="752"/>
      <c r="AR181" s="753"/>
      <c r="AS181" s="753"/>
      <c r="AT181" s="752"/>
      <c r="AU181" s="751"/>
      <c r="AV181" s="751"/>
      <c r="AW181" s="751"/>
      <c r="AX181" s="751"/>
      <c r="BD181" s="405">
        <f t="shared" si="106"/>
        <v>0</v>
      </c>
      <c r="BE181" s="405">
        <f t="shared" si="105"/>
        <v>0</v>
      </c>
      <c r="BF181" s="405">
        <f t="shared" si="105"/>
        <v>0</v>
      </c>
      <c r="BG181" s="406" t="e">
        <f t="shared" si="86"/>
        <v>#DIV/0!</v>
      </c>
    </row>
    <row r="182" spans="1:59" ht="18.75">
      <c r="A182" s="389"/>
      <c r="B182" s="525"/>
      <c r="C182" s="737"/>
      <c r="D182" s="738"/>
      <c r="E182" s="739"/>
      <c r="F182" s="744"/>
      <c r="G182" s="792"/>
      <c r="H182" s="793"/>
      <c r="I182" s="794"/>
      <c r="J182" s="748"/>
      <c r="K182" s="753"/>
      <c r="L182" s="753"/>
      <c r="M182" s="752"/>
      <c r="N182" s="753"/>
      <c r="O182" s="753"/>
      <c r="P182" s="752"/>
      <c r="Q182" s="753"/>
      <c r="R182" s="753"/>
      <c r="S182" s="752"/>
      <c r="T182" s="753"/>
      <c r="U182" s="753"/>
      <c r="V182" s="752"/>
      <c r="W182" s="753"/>
      <c r="X182" s="753"/>
      <c r="Y182" s="752"/>
      <c r="Z182" s="753"/>
      <c r="AA182" s="753"/>
      <c r="AB182" s="752"/>
      <c r="AC182" s="753"/>
      <c r="AD182" s="753"/>
      <c r="AE182" s="752"/>
      <c r="AF182" s="753"/>
      <c r="AG182" s="753"/>
      <c r="AH182" s="752"/>
      <c r="AI182" s="753"/>
      <c r="AJ182" s="753"/>
      <c r="AK182" s="752"/>
      <c r="AL182" s="758"/>
      <c r="AM182" s="758"/>
      <c r="AN182" s="752"/>
      <c r="AO182" s="753"/>
      <c r="AP182" s="753"/>
      <c r="AQ182" s="752"/>
      <c r="AR182" s="753"/>
      <c r="AS182" s="753"/>
      <c r="AT182" s="752"/>
      <c r="AU182" s="751"/>
      <c r="AV182" s="751"/>
      <c r="AW182" s="751"/>
      <c r="AX182" s="751"/>
      <c r="BD182" s="405">
        <f t="shared" si="106"/>
        <v>0</v>
      </c>
      <c r="BE182" s="405">
        <f t="shared" si="105"/>
        <v>0</v>
      </c>
      <c r="BF182" s="405">
        <f t="shared" si="105"/>
        <v>0</v>
      </c>
      <c r="BG182" s="406" t="e">
        <f t="shared" si="86"/>
        <v>#DIV/0!</v>
      </c>
    </row>
    <row r="183" spans="1:59" ht="18.75">
      <c r="A183" s="391" t="s">
        <v>98</v>
      </c>
      <c r="B183" s="390" t="s">
        <v>382</v>
      </c>
      <c r="C183" s="740"/>
      <c r="D183" s="741"/>
      <c r="E183" s="742"/>
      <c r="F183" s="744"/>
      <c r="G183" s="795"/>
      <c r="H183" s="796"/>
      <c r="I183" s="797"/>
      <c r="J183" s="748"/>
      <c r="K183" s="753"/>
      <c r="L183" s="753"/>
      <c r="M183" s="752"/>
      <c r="N183" s="753"/>
      <c r="O183" s="753"/>
      <c r="P183" s="752"/>
      <c r="Q183" s="753"/>
      <c r="R183" s="753"/>
      <c r="S183" s="752"/>
      <c r="T183" s="753"/>
      <c r="U183" s="753"/>
      <c r="V183" s="752"/>
      <c r="W183" s="753"/>
      <c r="X183" s="753"/>
      <c r="Y183" s="752"/>
      <c r="Z183" s="753"/>
      <c r="AA183" s="753"/>
      <c r="AB183" s="752"/>
      <c r="AC183" s="753"/>
      <c r="AD183" s="753"/>
      <c r="AE183" s="752"/>
      <c r="AF183" s="753"/>
      <c r="AG183" s="753"/>
      <c r="AH183" s="752"/>
      <c r="AI183" s="753"/>
      <c r="AJ183" s="753"/>
      <c r="AK183" s="752"/>
      <c r="AL183" s="758"/>
      <c r="AM183" s="758"/>
      <c r="AN183" s="752"/>
      <c r="AO183" s="753"/>
      <c r="AP183" s="753"/>
      <c r="AQ183" s="752"/>
      <c r="AR183" s="753"/>
      <c r="AS183" s="753"/>
      <c r="AT183" s="752"/>
      <c r="AU183" s="751"/>
      <c r="AV183" s="751"/>
      <c r="AW183" s="751"/>
      <c r="AX183" s="751"/>
      <c r="BD183" s="405">
        <f t="shared" si="106"/>
        <v>0</v>
      </c>
      <c r="BE183" s="405">
        <f t="shared" si="105"/>
        <v>0</v>
      </c>
      <c r="BF183" s="405">
        <f t="shared" si="105"/>
        <v>0</v>
      </c>
      <c r="BG183" s="406" t="e">
        <f t="shared" si="86"/>
        <v>#DIV/0!</v>
      </c>
    </row>
    <row r="184" spans="1:59" ht="72" customHeight="1">
      <c r="A184" s="391"/>
      <c r="B184" s="390"/>
      <c r="C184" s="759" t="s">
        <v>517</v>
      </c>
      <c r="D184" s="759" t="s">
        <v>518</v>
      </c>
      <c r="E184" s="753" t="s">
        <v>519</v>
      </c>
      <c r="F184" s="744"/>
      <c r="G184" s="759" t="s">
        <v>383</v>
      </c>
      <c r="H184" s="759" t="s">
        <v>518</v>
      </c>
      <c r="I184" s="805" t="s">
        <v>519</v>
      </c>
      <c r="J184" s="748"/>
      <c r="K184" s="757" t="s">
        <v>384</v>
      </c>
      <c r="L184" s="746" t="s">
        <v>519</v>
      </c>
      <c r="M184" s="752"/>
      <c r="N184" s="757" t="s">
        <v>384</v>
      </c>
      <c r="O184" s="746" t="s">
        <v>519</v>
      </c>
      <c r="P184" s="752"/>
      <c r="Q184" s="757" t="s">
        <v>627</v>
      </c>
      <c r="R184" s="746" t="s">
        <v>519</v>
      </c>
      <c r="S184" s="752"/>
      <c r="T184" s="757" t="s">
        <v>384</v>
      </c>
      <c r="U184" s="746" t="s">
        <v>519</v>
      </c>
      <c r="V184" s="752"/>
      <c r="W184" s="757" t="s">
        <v>384</v>
      </c>
      <c r="X184" s="746" t="s">
        <v>519</v>
      </c>
      <c r="Y184" s="752"/>
      <c r="Z184" s="757" t="s">
        <v>384</v>
      </c>
      <c r="AA184" s="746" t="s">
        <v>519</v>
      </c>
      <c r="AB184" s="752"/>
      <c r="AC184" s="757" t="s">
        <v>384</v>
      </c>
      <c r="AD184" s="746" t="s">
        <v>519</v>
      </c>
      <c r="AE184" s="752"/>
      <c r="AF184" s="757" t="s">
        <v>384</v>
      </c>
      <c r="AG184" s="746" t="s">
        <v>519</v>
      </c>
      <c r="AH184" s="752"/>
      <c r="AI184" s="757" t="s">
        <v>384</v>
      </c>
      <c r="AJ184" s="746" t="s">
        <v>519</v>
      </c>
      <c r="AK184" s="752"/>
      <c r="AL184" s="755" t="s">
        <v>384</v>
      </c>
      <c r="AM184" s="756" t="s">
        <v>519</v>
      </c>
      <c r="AN184" s="752"/>
      <c r="AO184" s="757" t="s">
        <v>384</v>
      </c>
      <c r="AP184" s="746" t="s">
        <v>519</v>
      </c>
      <c r="AQ184" s="752"/>
      <c r="AR184" s="757" t="s">
        <v>384</v>
      </c>
      <c r="AS184" s="746" t="s">
        <v>519</v>
      </c>
      <c r="AT184" s="752"/>
      <c r="AU184" s="757" t="s">
        <v>385</v>
      </c>
      <c r="AV184" s="759" t="s">
        <v>518</v>
      </c>
      <c r="AW184" s="746" t="s">
        <v>519</v>
      </c>
      <c r="AX184" s="752" t="s">
        <v>520</v>
      </c>
      <c r="BD184" s="405" t="e">
        <f t="shared" si="106"/>
        <v>#VALUE!</v>
      </c>
      <c r="BE184" s="405" t="e">
        <f t="shared" si="105"/>
        <v>#VALUE!</v>
      </c>
      <c r="BF184" s="405" t="e">
        <f t="shared" si="105"/>
        <v>#VALUE!</v>
      </c>
      <c r="BG184" s="406" t="e">
        <f t="shared" si="86"/>
        <v>#VALUE!</v>
      </c>
    </row>
    <row r="185" spans="1:59" ht="18.75">
      <c r="A185" s="391"/>
      <c r="B185" s="390"/>
      <c r="C185" s="760"/>
      <c r="D185" s="760"/>
      <c r="E185" s="753"/>
      <c r="F185" s="744"/>
      <c r="G185" s="760"/>
      <c r="H185" s="760"/>
      <c r="I185" s="806"/>
      <c r="J185" s="748"/>
      <c r="K185" s="757"/>
      <c r="L185" s="746"/>
      <c r="M185" s="752"/>
      <c r="N185" s="757"/>
      <c r="O185" s="746"/>
      <c r="P185" s="752"/>
      <c r="Q185" s="757"/>
      <c r="R185" s="746"/>
      <c r="S185" s="752"/>
      <c r="T185" s="757"/>
      <c r="U185" s="746"/>
      <c r="V185" s="752"/>
      <c r="W185" s="757"/>
      <c r="X185" s="746"/>
      <c r="Y185" s="752"/>
      <c r="Z185" s="757"/>
      <c r="AA185" s="746"/>
      <c r="AB185" s="752"/>
      <c r="AC185" s="757"/>
      <c r="AD185" s="746"/>
      <c r="AE185" s="752"/>
      <c r="AF185" s="757"/>
      <c r="AG185" s="746"/>
      <c r="AH185" s="752"/>
      <c r="AI185" s="757"/>
      <c r="AJ185" s="746"/>
      <c r="AK185" s="752"/>
      <c r="AL185" s="755"/>
      <c r="AM185" s="756"/>
      <c r="AN185" s="752"/>
      <c r="AO185" s="757"/>
      <c r="AP185" s="746"/>
      <c r="AQ185" s="752"/>
      <c r="AR185" s="757"/>
      <c r="AS185" s="746"/>
      <c r="AT185" s="752"/>
      <c r="AU185" s="757"/>
      <c r="AV185" s="760"/>
      <c r="AW185" s="746"/>
      <c r="AX185" s="763"/>
      <c r="BD185" s="405">
        <f t="shared" si="106"/>
        <v>0</v>
      </c>
      <c r="BE185" s="405">
        <f t="shared" si="105"/>
        <v>0</v>
      </c>
      <c r="BF185" s="405">
        <f t="shared" si="105"/>
        <v>0</v>
      </c>
      <c r="BG185" s="406" t="e">
        <f t="shared" si="86"/>
        <v>#DIV/0!</v>
      </c>
    </row>
    <row r="186" spans="1:59" ht="18.75">
      <c r="A186" s="391"/>
      <c r="B186" s="390"/>
      <c r="C186" s="760"/>
      <c r="D186" s="760"/>
      <c r="E186" s="753"/>
      <c r="F186" s="744"/>
      <c r="G186" s="760"/>
      <c r="H186" s="760"/>
      <c r="I186" s="806"/>
      <c r="J186" s="748"/>
      <c r="K186" s="757"/>
      <c r="L186" s="746"/>
      <c r="M186" s="752"/>
      <c r="N186" s="757"/>
      <c r="O186" s="746"/>
      <c r="P186" s="752"/>
      <c r="Q186" s="757"/>
      <c r="R186" s="746"/>
      <c r="S186" s="752"/>
      <c r="T186" s="757"/>
      <c r="U186" s="746"/>
      <c r="V186" s="752"/>
      <c r="W186" s="757"/>
      <c r="X186" s="746"/>
      <c r="Y186" s="752"/>
      <c r="Z186" s="757"/>
      <c r="AA186" s="746"/>
      <c r="AB186" s="752"/>
      <c r="AC186" s="757"/>
      <c r="AD186" s="746"/>
      <c r="AE186" s="752"/>
      <c r="AF186" s="757"/>
      <c r="AG186" s="746"/>
      <c r="AH186" s="752"/>
      <c r="AI186" s="757"/>
      <c r="AJ186" s="746"/>
      <c r="AK186" s="752"/>
      <c r="AL186" s="755"/>
      <c r="AM186" s="756"/>
      <c r="AN186" s="752"/>
      <c r="AO186" s="757"/>
      <c r="AP186" s="746"/>
      <c r="AQ186" s="752"/>
      <c r="AR186" s="757"/>
      <c r="AS186" s="746"/>
      <c r="AT186" s="752"/>
      <c r="AU186" s="757"/>
      <c r="AV186" s="760"/>
      <c r="AW186" s="746"/>
      <c r="AX186" s="763"/>
      <c r="BD186" s="405">
        <f t="shared" si="106"/>
        <v>0</v>
      </c>
      <c r="BE186" s="405">
        <f t="shared" si="105"/>
        <v>0</v>
      </c>
      <c r="BF186" s="405">
        <f t="shared" si="105"/>
        <v>0</v>
      </c>
      <c r="BG186" s="406" t="e">
        <f t="shared" si="86"/>
        <v>#DIV/0!</v>
      </c>
    </row>
    <row r="187" spans="1:59" ht="18.75">
      <c r="A187" s="391"/>
      <c r="B187" s="390"/>
      <c r="C187" s="760"/>
      <c r="D187" s="760"/>
      <c r="E187" s="753"/>
      <c r="F187" s="744"/>
      <c r="G187" s="760"/>
      <c r="H187" s="760"/>
      <c r="I187" s="806"/>
      <c r="J187" s="748"/>
      <c r="K187" s="757"/>
      <c r="L187" s="746"/>
      <c r="M187" s="752"/>
      <c r="N187" s="757"/>
      <c r="O187" s="746"/>
      <c r="P187" s="752"/>
      <c r="Q187" s="757"/>
      <c r="R187" s="746"/>
      <c r="S187" s="752"/>
      <c r="T187" s="757"/>
      <c r="U187" s="746"/>
      <c r="V187" s="752"/>
      <c r="W187" s="757"/>
      <c r="X187" s="746"/>
      <c r="Y187" s="752"/>
      <c r="Z187" s="757"/>
      <c r="AA187" s="746"/>
      <c r="AB187" s="752"/>
      <c r="AC187" s="757"/>
      <c r="AD187" s="746"/>
      <c r="AE187" s="752"/>
      <c r="AF187" s="757"/>
      <c r="AG187" s="746"/>
      <c r="AH187" s="752"/>
      <c r="AI187" s="757"/>
      <c r="AJ187" s="746"/>
      <c r="AK187" s="752"/>
      <c r="AL187" s="755"/>
      <c r="AM187" s="756"/>
      <c r="AN187" s="752"/>
      <c r="AO187" s="757"/>
      <c r="AP187" s="746"/>
      <c r="AQ187" s="752"/>
      <c r="AR187" s="757"/>
      <c r="AS187" s="746"/>
      <c r="AT187" s="752"/>
      <c r="AU187" s="757"/>
      <c r="AV187" s="760"/>
      <c r="AW187" s="746"/>
      <c r="AX187" s="763"/>
      <c r="BD187" s="405">
        <f t="shared" si="106"/>
        <v>0</v>
      </c>
      <c r="BE187" s="405">
        <f t="shared" si="105"/>
        <v>0</v>
      </c>
      <c r="BF187" s="405">
        <f t="shared" si="105"/>
        <v>0</v>
      </c>
      <c r="BG187" s="406" t="e">
        <f t="shared" si="86"/>
        <v>#DIV/0!</v>
      </c>
    </row>
    <row r="188" spans="1:59" ht="35.25" customHeight="1">
      <c r="A188" s="392"/>
      <c r="B188" s="393"/>
      <c r="C188" s="761"/>
      <c r="D188" s="761"/>
      <c r="E188" s="753"/>
      <c r="F188" s="745"/>
      <c r="G188" s="761"/>
      <c r="H188" s="761"/>
      <c r="I188" s="807"/>
      <c r="J188" s="749"/>
      <c r="K188" s="757"/>
      <c r="L188" s="746"/>
      <c r="M188" s="752"/>
      <c r="N188" s="757"/>
      <c r="O188" s="746"/>
      <c r="P188" s="752"/>
      <c r="Q188" s="757"/>
      <c r="R188" s="746"/>
      <c r="S188" s="752"/>
      <c r="T188" s="757"/>
      <c r="U188" s="746"/>
      <c r="V188" s="752"/>
      <c r="W188" s="757"/>
      <c r="X188" s="746"/>
      <c r="Y188" s="752"/>
      <c r="Z188" s="757"/>
      <c r="AA188" s="746"/>
      <c r="AB188" s="752"/>
      <c r="AC188" s="757"/>
      <c r="AD188" s="746"/>
      <c r="AE188" s="752"/>
      <c r="AF188" s="757"/>
      <c r="AG188" s="746"/>
      <c r="AH188" s="752"/>
      <c r="AI188" s="757"/>
      <c r="AJ188" s="746"/>
      <c r="AK188" s="752"/>
      <c r="AL188" s="755"/>
      <c r="AM188" s="756"/>
      <c r="AN188" s="752"/>
      <c r="AO188" s="757"/>
      <c r="AP188" s="746"/>
      <c r="AQ188" s="752"/>
      <c r="AR188" s="757"/>
      <c r="AS188" s="746"/>
      <c r="AT188" s="752"/>
      <c r="AU188" s="757"/>
      <c r="AV188" s="761"/>
      <c r="AW188" s="746"/>
      <c r="AX188" s="763"/>
      <c r="AZ188" s="283" t="s">
        <v>421</v>
      </c>
      <c r="BA188" s="610">
        <f>BA189+BA190</f>
        <v>173372.64719000002</v>
      </c>
      <c r="BB188" s="610">
        <f>BB189+BB190</f>
        <v>173175.64719000002</v>
      </c>
      <c r="BD188" s="405">
        <f t="shared" si="106"/>
        <v>0</v>
      </c>
      <c r="BE188" s="405">
        <f t="shared" si="105"/>
        <v>0</v>
      </c>
      <c r="BF188" s="405">
        <f t="shared" si="105"/>
        <v>0</v>
      </c>
      <c r="BG188" s="406" t="e">
        <f t="shared" si="86"/>
        <v>#DIV/0!</v>
      </c>
    </row>
    <row r="189" spans="1:86" ht="24.75" customHeight="1">
      <c r="A189" s="76"/>
      <c r="B189" s="611" t="s">
        <v>110</v>
      </c>
      <c r="C189" s="612">
        <f>C191+C200+C202+C206+C210+C215+C222+C225+C227+C232+C236+C238</f>
        <v>0</v>
      </c>
      <c r="D189" s="612">
        <f>D191+D200+D202+D206+D210+D215+D222+D225+D227+D232+D236+D238</f>
        <v>0</v>
      </c>
      <c r="E189" s="612">
        <f>E191+E200+E202+E206+E210+E215+E222+E225+E227+E232+E236+E238</f>
        <v>0</v>
      </c>
      <c r="F189" s="612" t="e">
        <f>E189/D189*100</f>
        <v>#DIV/0!</v>
      </c>
      <c r="G189" s="612">
        <f>G191+G200+G202+G206+G210+G215+G222+G225+G227+G232+G236+G238</f>
        <v>173372.64719000002</v>
      </c>
      <c r="H189" s="612">
        <f>H191+H200+H202+H206+H210+H215+H222+H225+H227+H232+H236+H238</f>
        <v>173372.64719000002</v>
      </c>
      <c r="I189" s="612">
        <f>I191+I200+I202+I206+I210+I215+I222+I225+I227+I232+I236+I238</f>
        <v>173175.64719000002</v>
      </c>
      <c r="J189" s="613">
        <f>I189/H189*100</f>
        <v>99.8863719259105</v>
      </c>
      <c r="K189" s="614">
        <f>K191+K200+K202+K206+K210+K215+K222+K225+K227+K232+K236+K29</f>
        <v>0</v>
      </c>
      <c r="L189" s="614">
        <f>L191+L200+L202+L206+L210+L215+L222+L225+L227+L232+L236+L238</f>
        <v>0</v>
      </c>
      <c r="M189" s="615" t="e">
        <f>L189/K189*100</f>
        <v>#DIV/0!</v>
      </c>
      <c r="N189" s="614">
        <f>N191+N200+N202+N206+N210+N215+N222+N225+N227+N232+N236+N238</f>
        <v>0</v>
      </c>
      <c r="O189" s="614">
        <f>O191+O200+O202+O206+O210+O215+O222+O225+O227+O232+O236+O238</f>
        <v>0</v>
      </c>
      <c r="P189" s="615" t="e">
        <f>O189/N189*100</f>
        <v>#DIV/0!</v>
      </c>
      <c r="Q189" s="614">
        <f>Q191+Q200+Q202+Q206+Q210+Q215+Q222+Q225+Q227+Q232+Q236+Q238</f>
        <v>173372.64719000002</v>
      </c>
      <c r="R189" s="614">
        <f>R191+R200+R202+R206+R210+R215+R222+R225+R227+R232+R236+R238</f>
        <v>173175.64719000002</v>
      </c>
      <c r="S189" s="615">
        <f>R189/Q189*100</f>
        <v>99.8863719259105</v>
      </c>
      <c r="T189" s="614">
        <f>T191+T200+T202+T206+T210+T215+T222+T225+T227+T232+T236+T238</f>
        <v>0</v>
      </c>
      <c r="U189" s="614">
        <f>U191+U200+U202+U206+U210+U215+U222+U225+U227+U232+U236+U238</f>
        <v>0</v>
      </c>
      <c r="V189" s="615" t="e">
        <f>U189/T189*100</f>
        <v>#DIV/0!</v>
      </c>
      <c r="W189" s="614">
        <f>W191+W200+W202+W206+W210+W215+W222+W225+W227+W232+W236+W238</f>
        <v>0</v>
      </c>
      <c r="X189" s="614">
        <f>X191+X200+X202+X206+X210+X215+X222+X225+X227+X232+X236+X238</f>
        <v>0</v>
      </c>
      <c r="Y189" s="615" t="e">
        <f>X189/W189*100</f>
        <v>#DIV/0!</v>
      </c>
      <c r="Z189" s="614">
        <f>Z191+Z200+Z202+Z206+Z210+Z215+Z222+Z225+Z227+Z232+Z236+Z238</f>
        <v>0</v>
      </c>
      <c r="AA189" s="614">
        <f>AA191+AA200+AA202+AA206+AA210+AA215+AA222+AA225+AA227+AA232+AA236+AA238</f>
        <v>0</v>
      </c>
      <c r="AB189" s="615" t="e">
        <f>AA189/Z189*100</f>
        <v>#DIV/0!</v>
      </c>
      <c r="AC189" s="614">
        <f>AC191+AC200+AC202+AC206+AC210+AC215+AC222+AC225+AC227+AC232+AC236+AC238</f>
        <v>0</v>
      </c>
      <c r="AD189" s="614">
        <f>AD191+AD200+AD202+AD206+AD210+AD215+AD222+AD225+AD227+AD232+AD236+AD238</f>
        <v>0</v>
      </c>
      <c r="AE189" s="615" t="e">
        <f>AD189/AC189*100</f>
        <v>#DIV/0!</v>
      </c>
      <c r="AF189" s="614">
        <f>AF191+AF200+AF202+AF206+AF210+AF215+AF222+AF225+AF227+AF232+AF236+AF238</f>
        <v>0</v>
      </c>
      <c r="AG189" s="614">
        <f>AG191+AG200+AG202+AG206+AG210+AG215+AG222+AG225+AG227+AG232+AG236+AG238</f>
        <v>0</v>
      </c>
      <c r="AH189" s="615" t="e">
        <f>AG189/AF189*100</f>
        <v>#DIV/0!</v>
      </c>
      <c r="AI189" s="614">
        <f>AI191+AI200+AI202+AI206+AI210+AI215+AI222+AI225+AI227+AI232+AI236+AI238</f>
        <v>0</v>
      </c>
      <c r="AJ189" s="614">
        <f>AJ191+AJ200+AJ202+AJ206+AJ210+AJ215+AJ222+AJ225+AJ227+AJ232+AJ236+AJ238</f>
        <v>0</v>
      </c>
      <c r="AK189" s="615" t="e">
        <f>AJ189/AI189*100</f>
        <v>#DIV/0!</v>
      </c>
      <c r="AL189" s="616">
        <f>AL191+AL200+AL202+AL206+AL210+AL215+AL222+AL225+AL227+AL232+AL236+AL238</f>
        <v>0</v>
      </c>
      <c r="AM189" s="616">
        <f>AM191+AM200+AM202+AM206+AM210+AM215+AM222+AM225+AM227+AM232+AM236+AM238</f>
        <v>0</v>
      </c>
      <c r="AN189" s="615" t="e">
        <f>AM189/AL189*100</f>
        <v>#DIV/0!</v>
      </c>
      <c r="AO189" s="614">
        <f>AO191+AO200+AO202+AO206+AO210+AO215+AO222+AO225+AO227+AO232+AO236+AO238</f>
        <v>0</v>
      </c>
      <c r="AP189" s="614">
        <f>AP191+AP200+AP202+AP206+AP210+AP215+AP222+AP225+AP227+AP232+AP236+AP238</f>
        <v>0</v>
      </c>
      <c r="AQ189" s="615" t="e">
        <f>AP189/AO189*100</f>
        <v>#DIV/0!</v>
      </c>
      <c r="AR189" s="614">
        <f>AR191+AR200+AR202+AR206+AR210+AR215+AR222+AR225+AR227+AR232+AR236+AR238</f>
        <v>0</v>
      </c>
      <c r="AS189" s="614">
        <f>AS191+AS200+AS202+AS206+AS210+AS215+AS222+AS225+AS227+AS232+AS236+AS238</f>
        <v>0</v>
      </c>
      <c r="AT189" s="615" t="e">
        <f>AS189/AR189*100</f>
        <v>#DIV/0!</v>
      </c>
      <c r="AU189" s="617">
        <f>C189+G189</f>
        <v>173372.64719000002</v>
      </c>
      <c r="AV189" s="617">
        <f>D189+H189</f>
        <v>173372.64719000002</v>
      </c>
      <c r="AW189" s="617">
        <f>E189+I189</f>
        <v>173175.64719000002</v>
      </c>
      <c r="AX189" s="618">
        <f>AW189/AV189*100</f>
        <v>99.8863719259105</v>
      </c>
      <c r="AY189" s="619"/>
      <c r="AZ189" s="619" t="s">
        <v>489</v>
      </c>
      <c r="BA189" s="620">
        <f>K189+N189+Q189</f>
        <v>173372.64719000002</v>
      </c>
      <c r="BB189" s="620">
        <f>L189+O189+R189</f>
        <v>173175.64719000002</v>
      </c>
      <c r="BC189" s="3"/>
      <c r="BD189" s="621">
        <f t="shared" si="106"/>
        <v>173372.64719000002</v>
      </c>
      <c r="BE189" s="621">
        <f t="shared" si="105"/>
        <v>173372.64719000002</v>
      </c>
      <c r="BF189" s="621">
        <f t="shared" si="105"/>
        <v>173175.64719000002</v>
      </c>
      <c r="BG189" s="622">
        <f t="shared" si="86"/>
        <v>99.8863719259105</v>
      </c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697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</row>
    <row r="190" spans="1:86" ht="22.5" customHeight="1">
      <c r="A190" s="623"/>
      <c r="B190" s="624" t="s">
        <v>111</v>
      </c>
      <c r="C190" s="625"/>
      <c r="D190" s="625"/>
      <c r="E190" s="625">
        <f>E189-D189</f>
        <v>0</v>
      </c>
      <c r="F190" s="612"/>
      <c r="G190" s="625"/>
      <c r="H190" s="625"/>
      <c r="I190" s="625">
        <f>I189-H189</f>
        <v>-197</v>
      </c>
      <c r="J190" s="613"/>
      <c r="K190" s="626"/>
      <c r="L190" s="626"/>
      <c r="M190" s="615"/>
      <c r="N190" s="626"/>
      <c r="O190" s="626"/>
      <c r="P190" s="615"/>
      <c r="Q190" s="626"/>
      <c r="R190" s="626"/>
      <c r="S190" s="615"/>
      <c r="T190" s="626"/>
      <c r="U190" s="626"/>
      <c r="V190" s="615"/>
      <c r="W190" s="626"/>
      <c r="X190" s="626"/>
      <c r="Y190" s="615"/>
      <c r="Z190" s="626"/>
      <c r="AA190" s="626"/>
      <c r="AB190" s="615"/>
      <c r="AC190" s="626"/>
      <c r="AD190" s="626"/>
      <c r="AE190" s="615"/>
      <c r="AF190" s="626"/>
      <c r="AG190" s="626"/>
      <c r="AH190" s="615"/>
      <c r="AI190" s="626"/>
      <c r="AJ190" s="626"/>
      <c r="AK190" s="615"/>
      <c r="AL190" s="627"/>
      <c r="AM190" s="627"/>
      <c r="AN190" s="615"/>
      <c r="AO190" s="626"/>
      <c r="AP190" s="626"/>
      <c r="AQ190" s="615"/>
      <c r="AR190" s="626"/>
      <c r="AS190" s="626"/>
      <c r="AT190" s="615"/>
      <c r="AU190" s="617"/>
      <c r="AV190" s="617"/>
      <c r="AW190" s="617"/>
      <c r="AX190" s="528"/>
      <c r="AY190" s="3"/>
      <c r="AZ190" s="3" t="s">
        <v>490</v>
      </c>
      <c r="BA190" s="620">
        <f>T189+W189+Z189+AC189+AF189+AI189+AL189+AO189+AR189</f>
        <v>0</v>
      </c>
      <c r="BB190" s="620">
        <f>U189+X189+AA189+AD189+AG189+AJ189+AM189+AP189+AS189</f>
        <v>0</v>
      </c>
      <c r="BC190" s="49"/>
      <c r="BD190" s="621">
        <f t="shared" si="106"/>
        <v>0</v>
      </c>
      <c r="BE190" s="621">
        <f t="shared" si="105"/>
        <v>0</v>
      </c>
      <c r="BF190" s="621">
        <f t="shared" si="105"/>
        <v>0</v>
      </c>
      <c r="BG190" s="622" t="e">
        <f t="shared" si="86"/>
        <v>#DIV/0!</v>
      </c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</row>
    <row r="191" spans="1:86" s="448" customFormat="1" ht="24" customHeight="1">
      <c r="A191" s="628" t="s">
        <v>112</v>
      </c>
      <c r="B191" s="97" t="s">
        <v>113</v>
      </c>
      <c r="C191" s="629">
        <f>SUM(C192:C199)</f>
        <v>0</v>
      </c>
      <c r="D191" s="629">
        <f>SUM(D192:D199)</f>
        <v>0</v>
      </c>
      <c r="E191" s="629">
        <f>SUM(E192:E199)</f>
        <v>0</v>
      </c>
      <c r="F191" s="398" t="e">
        <f>E191/D191*100</f>
        <v>#DIV/0!</v>
      </c>
      <c r="G191" s="629">
        <f>SUM(G192:G199)</f>
        <v>17637.101459999998</v>
      </c>
      <c r="H191" s="629">
        <f>SUM(H192:H199)</f>
        <v>17637.101459999998</v>
      </c>
      <c r="I191" s="629">
        <f>SUM(I192:I199)</f>
        <v>17440.101459999998</v>
      </c>
      <c r="J191" s="630">
        <f>I191/H191*100</f>
        <v>98.88303641929608</v>
      </c>
      <c r="K191" s="631">
        <f>SUM(K192:K199)</f>
        <v>0</v>
      </c>
      <c r="L191" s="631">
        <f>SUM(L192:L199)</f>
        <v>0</v>
      </c>
      <c r="M191" s="632" t="e">
        <f aca="true" t="shared" si="107" ref="M191:M241">L191/K191*100</f>
        <v>#DIV/0!</v>
      </c>
      <c r="N191" s="631">
        <f>SUM(N192:N199)</f>
        <v>0</v>
      </c>
      <c r="O191" s="631">
        <f>SUM(O192:O199)</f>
        <v>0</v>
      </c>
      <c r="P191" s="632" t="e">
        <f aca="true" t="shared" si="108" ref="P191:P239">O191/N191*100</f>
        <v>#DIV/0!</v>
      </c>
      <c r="Q191" s="631">
        <f>SUM(Q192:Q199)</f>
        <v>17637.101459999998</v>
      </c>
      <c r="R191" s="631">
        <f>SUM(R192:R199)</f>
        <v>17440.101459999998</v>
      </c>
      <c r="S191" s="632">
        <f aca="true" t="shared" si="109" ref="S191:S223">R191/Q191*100</f>
        <v>98.88303641929608</v>
      </c>
      <c r="T191" s="631">
        <f>SUM(T192:T199)</f>
        <v>0</v>
      </c>
      <c r="U191" s="631">
        <f>SUM(U192:U199)</f>
        <v>0</v>
      </c>
      <c r="V191" s="632" t="e">
        <f aca="true" t="shared" si="110" ref="V191:V239">U191/T191*100</f>
        <v>#DIV/0!</v>
      </c>
      <c r="W191" s="631">
        <f>SUM(W192:W199)</f>
        <v>0</v>
      </c>
      <c r="X191" s="631">
        <f>SUM(X192:X199)</f>
        <v>0</v>
      </c>
      <c r="Y191" s="632" t="e">
        <f aca="true" t="shared" si="111" ref="Y191:Y239">X191/W191*100</f>
        <v>#DIV/0!</v>
      </c>
      <c r="Z191" s="631">
        <f>SUM(Z192:Z199)</f>
        <v>0</v>
      </c>
      <c r="AA191" s="631">
        <f>SUM(AA192:AA199)</f>
        <v>0</v>
      </c>
      <c r="AB191" s="632" t="e">
        <f aca="true" t="shared" si="112" ref="AB191:AB239">AA191/Z191*100</f>
        <v>#DIV/0!</v>
      </c>
      <c r="AC191" s="631">
        <f>SUM(AC192:AC199)</f>
        <v>0</v>
      </c>
      <c r="AD191" s="631">
        <f>SUM(AD192:AD199)</f>
        <v>0</v>
      </c>
      <c r="AE191" s="632" t="e">
        <f aca="true" t="shared" si="113" ref="AE191:AE239">AD191/AC191*100</f>
        <v>#DIV/0!</v>
      </c>
      <c r="AF191" s="631">
        <f>SUM(AF192:AF199)</f>
        <v>0</v>
      </c>
      <c r="AG191" s="631">
        <f>SUM(AG192:AG199)</f>
        <v>0</v>
      </c>
      <c r="AH191" s="632" t="e">
        <f aca="true" t="shared" si="114" ref="AH191:AH239">AG191/AF191*100</f>
        <v>#DIV/0!</v>
      </c>
      <c r="AI191" s="631">
        <f>SUM(AI192:AI199)</f>
        <v>0</v>
      </c>
      <c r="AJ191" s="631">
        <f>SUM(AJ192:AJ199)</f>
        <v>0</v>
      </c>
      <c r="AK191" s="632" t="e">
        <f aca="true" t="shared" si="115" ref="AK191:AK239">AJ191/AI191*100</f>
        <v>#DIV/0!</v>
      </c>
      <c r="AL191" s="633">
        <f>SUM(AL192:AL199)</f>
        <v>0</v>
      </c>
      <c r="AM191" s="633">
        <f>SUM(AM192:AM199)</f>
        <v>0</v>
      </c>
      <c r="AN191" s="632" t="e">
        <f aca="true" t="shared" si="116" ref="AN191:AN239">AM191/AL191*100</f>
        <v>#DIV/0!</v>
      </c>
      <c r="AO191" s="631">
        <f>SUM(AO192:AO199)</f>
        <v>0</v>
      </c>
      <c r="AP191" s="631">
        <f>SUM(AP192:AP199)</f>
        <v>0</v>
      </c>
      <c r="AQ191" s="632" t="e">
        <f aca="true" t="shared" si="117" ref="AQ191:AQ240">AP191/AO191*100</f>
        <v>#DIV/0!</v>
      </c>
      <c r="AR191" s="631">
        <f>SUM(AR192:AR199)</f>
        <v>0</v>
      </c>
      <c r="AS191" s="631">
        <f>SUM(AS192:AS199)</f>
        <v>0</v>
      </c>
      <c r="AT191" s="632" t="e">
        <f aca="true" t="shared" si="118" ref="AT191:AT240">AS191/AR191*100</f>
        <v>#DIV/0!</v>
      </c>
      <c r="AU191" s="617">
        <f aca="true" t="shared" si="119" ref="AU191:AU222">C191+G191</f>
        <v>17637.101459999998</v>
      </c>
      <c r="AV191" s="617">
        <f aca="true" t="shared" si="120" ref="AV191:AV222">D191+H191</f>
        <v>17637.101459999998</v>
      </c>
      <c r="AW191" s="617">
        <f aca="true" t="shared" si="121" ref="AW191:AW222">E191+I191</f>
        <v>17440.101459999998</v>
      </c>
      <c r="AX191" s="618">
        <f>AW191/AV191*100</f>
        <v>98.88303641929608</v>
      </c>
      <c r="AY191" s="634"/>
      <c r="AZ191" s="634"/>
      <c r="BA191" s="635"/>
      <c r="BB191" s="635"/>
      <c r="BC191" s="635"/>
      <c r="BD191" s="621">
        <f t="shared" si="106"/>
        <v>17637.101459999998</v>
      </c>
      <c r="BE191" s="621">
        <f t="shared" si="105"/>
        <v>17637.101459999998</v>
      </c>
      <c r="BF191" s="621">
        <f t="shared" si="105"/>
        <v>17440.101459999998</v>
      </c>
      <c r="BG191" s="622">
        <f t="shared" si="86"/>
        <v>98.88303641929608</v>
      </c>
      <c r="BH191" s="635"/>
      <c r="BI191" s="635"/>
      <c r="BJ191" s="635"/>
      <c r="BK191" s="635"/>
      <c r="BL191" s="635"/>
      <c r="BM191" s="635"/>
      <c r="BN191" s="635"/>
      <c r="BO191" s="635"/>
      <c r="BP191" s="635"/>
      <c r="BQ191" s="635"/>
      <c r="BR191" s="635"/>
      <c r="BS191" s="635"/>
      <c r="BT191" s="635"/>
      <c r="BU191" s="635"/>
      <c r="BV191" s="635"/>
      <c r="BW191" s="635"/>
      <c r="BX191" s="635"/>
      <c r="BY191" s="635"/>
      <c r="BZ191" s="635"/>
      <c r="CA191" s="635"/>
      <c r="CB191" s="635"/>
      <c r="CC191" s="635"/>
      <c r="CD191" s="635"/>
      <c r="CE191" s="635"/>
      <c r="CF191" s="635"/>
      <c r="CG191" s="635"/>
      <c r="CH191" s="635"/>
    </row>
    <row r="192" spans="1:59" ht="81" customHeight="1">
      <c r="A192" s="191" t="s">
        <v>114</v>
      </c>
      <c r="B192" s="636" t="s">
        <v>56</v>
      </c>
      <c r="C192" s="637"/>
      <c r="D192" s="637">
        <f>C192</f>
        <v>0</v>
      </c>
      <c r="E192" s="637">
        <f>D192</f>
        <v>0</v>
      </c>
      <c r="F192" s="409" t="e">
        <f aca="true" t="shared" si="122" ref="F192:F241">E192/D192*100</f>
        <v>#DIV/0!</v>
      </c>
      <c r="G192" s="638">
        <f>K192+N192+Q192+T192+W192+Z192+AC192+AF192+AI192+AL192+AO192+AR192</f>
        <v>1158</v>
      </c>
      <c r="H192" s="638">
        <f>G192</f>
        <v>1158</v>
      </c>
      <c r="I192" s="638">
        <f>L192+O192+R192+U192+X192+AA192+AD192+AG192+AJ192+AM192+AP192+AS192</f>
        <v>1158</v>
      </c>
      <c r="J192" s="639">
        <f>I192/H192*100</f>
        <v>100</v>
      </c>
      <c r="K192" s="640"/>
      <c r="L192" s="640"/>
      <c r="M192" s="615" t="e">
        <f t="shared" si="107"/>
        <v>#DIV/0!</v>
      </c>
      <c r="N192" s="640"/>
      <c r="O192" s="640"/>
      <c r="P192" s="615" t="e">
        <f t="shared" si="108"/>
        <v>#DIV/0!</v>
      </c>
      <c r="Q192" s="640">
        <v>1158</v>
      </c>
      <c r="R192" s="640">
        <v>1158</v>
      </c>
      <c r="S192" s="615">
        <f t="shared" si="109"/>
        <v>100</v>
      </c>
      <c r="T192" s="640"/>
      <c r="U192" s="640"/>
      <c r="V192" s="615" t="e">
        <f t="shared" si="110"/>
        <v>#DIV/0!</v>
      </c>
      <c r="W192" s="640"/>
      <c r="X192" s="640"/>
      <c r="Y192" s="615" t="e">
        <f t="shared" si="111"/>
        <v>#DIV/0!</v>
      </c>
      <c r="Z192" s="640"/>
      <c r="AA192" s="640"/>
      <c r="AB192" s="615" t="e">
        <f t="shared" si="112"/>
        <v>#DIV/0!</v>
      </c>
      <c r="AC192" s="640"/>
      <c r="AD192" s="640"/>
      <c r="AE192" s="615" t="e">
        <f t="shared" si="113"/>
        <v>#DIV/0!</v>
      </c>
      <c r="AF192" s="640"/>
      <c r="AG192" s="640"/>
      <c r="AH192" s="615" t="e">
        <f t="shared" si="114"/>
        <v>#DIV/0!</v>
      </c>
      <c r="AI192" s="640"/>
      <c r="AJ192" s="640"/>
      <c r="AK192" s="615" t="e">
        <f t="shared" si="115"/>
        <v>#DIV/0!</v>
      </c>
      <c r="AL192" s="641"/>
      <c r="AM192" s="641"/>
      <c r="AN192" s="615" t="e">
        <f t="shared" si="116"/>
        <v>#DIV/0!</v>
      </c>
      <c r="AO192" s="640"/>
      <c r="AP192" s="640"/>
      <c r="AQ192" s="615" t="e">
        <f t="shared" si="117"/>
        <v>#DIV/0!</v>
      </c>
      <c r="AR192" s="640"/>
      <c r="AS192" s="640"/>
      <c r="AT192" s="615" t="e">
        <f t="shared" si="118"/>
        <v>#DIV/0!</v>
      </c>
      <c r="AU192" s="617">
        <f t="shared" si="119"/>
        <v>1158</v>
      </c>
      <c r="AV192" s="617">
        <f t="shared" si="120"/>
        <v>1158</v>
      </c>
      <c r="AW192" s="617">
        <f t="shared" si="121"/>
        <v>1158</v>
      </c>
      <c r="AX192" s="618">
        <f aca="true" t="shared" si="123" ref="AX192:AX241">AW192/AV192*100</f>
        <v>100</v>
      </c>
      <c r="AY192" s="571"/>
      <c r="AZ192" s="571"/>
      <c r="BD192" s="405">
        <f t="shared" si="106"/>
        <v>1158</v>
      </c>
      <c r="BE192" s="405">
        <f t="shared" si="105"/>
        <v>1158</v>
      </c>
      <c r="BF192" s="405">
        <f t="shared" si="105"/>
        <v>1158</v>
      </c>
      <c r="BG192" s="406">
        <f t="shared" si="86"/>
        <v>100</v>
      </c>
    </row>
    <row r="193" spans="1:59" ht="101.25" customHeight="1">
      <c r="A193" s="191" t="s">
        <v>172</v>
      </c>
      <c r="B193" s="636" t="s">
        <v>86</v>
      </c>
      <c r="C193" s="637"/>
      <c r="D193" s="637">
        <f aca="true" t="shared" si="124" ref="D193:E201">C193</f>
        <v>0</v>
      </c>
      <c r="E193" s="637">
        <f t="shared" si="124"/>
        <v>0</v>
      </c>
      <c r="F193" s="409" t="e">
        <f t="shared" si="122"/>
        <v>#DIV/0!</v>
      </c>
      <c r="G193" s="638">
        <f aca="true" t="shared" si="125" ref="G193:G241">K193+N193+Q193+T193+W193+Z193+AC193+AF193+AI193+AL193+AO193+AR193</f>
        <v>0</v>
      </c>
      <c r="H193" s="638">
        <f aca="true" t="shared" si="126" ref="H193:H241">G193</f>
        <v>0</v>
      </c>
      <c r="I193" s="638">
        <f aca="true" t="shared" si="127" ref="I193:I199">L193+O193+R193+U193+X193+AA193+AD193+AG193+AJ193+AM193+AP193+AS193</f>
        <v>0</v>
      </c>
      <c r="J193" s="639" t="e">
        <f aca="true" t="shared" si="128" ref="J193:J241">I193/H193*100</f>
        <v>#DIV/0!</v>
      </c>
      <c r="K193" s="640"/>
      <c r="L193" s="640"/>
      <c r="M193" s="615" t="e">
        <f t="shared" si="107"/>
        <v>#DIV/0!</v>
      </c>
      <c r="N193" s="640"/>
      <c r="O193" s="640"/>
      <c r="P193" s="615" t="e">
        <f t="shared" si="108"/>
        <v>#DIV/0!</v>
      </c>
      <c r="Q193" s="640"/>
      <c r="R193" s="640"/>
      <c r="S193" s="615"/>
      <c r="T193" s="640"/>
      <c r="U193" s="640"/>
      <c r="V193" s="615" t="e">
        <f t="shared" si="110"/>
        <v>#DIV/0!</v>
      </c>
      <c r="W193" s="640"/>
      <c r="X193" s="640"/>
      <c r="Y193" s="615" t="e">
        <f t="shared" si="111"/>
        <v>#DIV/0!</v>
      </c>
      <c r="Z193" s="640"/>
      <c r="AA193" s="640"/>
      <c r="AB193" s="615" t="e">
        <f t="shared" si="112"/>
        <v>#DIV/0!</v>
      </c>
      <c r="AC193" s="640"/>
      <c r="AD193" s="640"/>
      <c r="AE193" s="615" t="e">
        <f t="shared" si="113"/>
        <v>#DIV/0!</v>
      </c>
      <c r="AF193" s="640"/>
      <c r="AG193" s="640"/>
      <c r="AH193" s="615" t="e">
        <f t="shared" si="114"/>
        <v>#DIV/0!</v>
      </c>
      <c r="AI193" s="640"/>
      <c r="AJ193" s="640"/>
      <c r="AK193" s="615" t="e">
        <f t="shared" si="115"/>
        <v>#DIV/0!</v>
      </c>
      <c r="AL193" s="641"/>
      <c r="AM193" s="641"/>
      <c r="AN193" s="615" t="e">
        <f t="shared" si="116"/>
        <v>#DIV/0!</v>
      </c>
      <c r="AO193" s="640"/>
      <c r="AP193" s="640"/>
      <c r="AQ193" s="615" t="e">
        <f t="shared" si="117"/>
        <v>#DIV/0!</v>
      </c>
      <c r="AR193" s="640"/>
      <c r="AS193" s="640"/>
      <c r="AT193" s="615" t="e">
        <f t="shared" si="118"/>
        <v>#DIV/0!</v>
      </c>
      <c r="AU193" s="617">
        <f t="shared" si="119"/>
        <v>0</v>
      </c>
      <c r="AV193" s="617">
        <f t="shared" si="120"/>
        <v>0</v>
      </c>
      <c r="AW193" s="617">
        <f t="shared" si="121"/>
        <v>0</v>
      </c>
      <c r="AX193" s="618" t="e">
        <f t="shared" si="123"/>
        <v>#DIV/0!</v>
      </c>
      <c r="AY193" s="571"/>
      <c r="AZ193" s="571"/>
      <c r="BD193" s="405">
        <f t="shared" si="106"/>
        <v>0</v>
      </c>
      <c r="BE193" s="405">
        <f t="shared" si="105"/>
        <v>0</v>
      </c>
      <c r="BF193" s="405">
        <f t="shared" si="105"/>
        <v>0</v>
      </c>
      <c r="BG193" s="406" t="e">
        <f t="shared" si="86"/>
        <v>#DIV/0!</v>
      </c>
    </row>
    <row r="194" spans="1:59" ht="120" customHeight="1">
      <c r="A194" s="191" t="s">
        <v>115</v>
      </c>
      <c r="B194" s="642" t="s">
        <v>94</v>
      </c>
      <c r="C194" s="637"/>
      <c r="D194" s="637">
        <f t="shared" si="124"/>
        <v>0</v>
      </c>
      <c r="E194" s="637">
        <f t="shared" si="124"/>
        <v>0</v>
      </c>
      <c r="F194" s="409" t="e">
        <f t="shared" si="122"/>
        <v>#DIV/0!</v>
      </c>
      <c r="G194" s="638">
        <f t="shared" si="125"/>
        <v>11577.6</v>
      </c>
      <c r="H194" s="638">
        <f t="shared" si="126"/>
        <v>11577.6</v>
      </c>
      <c r="I194" s="638">
        <f t="shared" si="127"/>
        <v>11577.6</v>
      </c>
      <c r="J194" s="639">
        <f t="shared" si="128"/>
        <v>100</v>
      </c>
      <c r="K194" s="640"/>
      <c r="L194" s="640"/>
      <c r="M194" s="615" t="e">
        <f t="shared" si="107"/>
        <v>#DIV/0!</v>
      </c>
      <c r="N194" s="640"/>
      <c r="O194" s="640"/>
      <c r="P194" s="615" t="e">
        <f t="shared" si="108"/>
        <v>#DIV/0!</v>
      </c>
      <c r="Q194" s="640">
        <v>11577.6</v>
      </c>
      <c r="R194" s="640">
        <v>11577.6</v>
      </c>
      <c r="S194" s="615">
        <f t="shared" si="109"/>
        <v>100</v>
      </c>
      <c r="T194" s="640"/>
      <c r="U194" s="640"/>
      <c r="V194" s="615" t="e">
        <f t="shared" si="110"/>
        <v>#DIV/0!</v>
      </c>
      <c r="W194" s="640"/>
      <c r="X194" s="640"/>
      <c r="Y194" s="615" t="e">
        <f t="shared" si="111"/>
        <v>#DIV/0!</v>
      </c>
      <c r="Z194" s="640"/>
      <c r="AA194" s="640"/>
      <c r="AB194" s="615" t="e">
        <f t="shared" si="112"/>
        <v>#DIV/0!</v>
      </c>
      <c r="AC194" s="640"/>
      <c r="AD194" s="640"/>
      <c r="AE194" s="615" t="e">
        <f t="shared" si="113"/>
        <v>#DIV/0!</v>
      </c>
      <c r="AF194" s="640"/>
      <c r="AG194" s="640"/>
      <c r="AH194" s="615" t="e">
        <f t="shared" si="114"/>
        <v>#DIV/0!</v>
      </c>
      <c r="AI194" s="640"/>
      <c r="AJ194" s="640"/>
      <c r="AK194" s="615" t="e">
        <f t="shared" si="115"/>
        <v>#DIV/0!</v>
      </c>
      <c r="AL194" s="641"/>
      <c r="AM194" s="641"/>
      <c r="AN194" s="615" t="e">
        <f t="shared" si="116"/>
        <v>#DIV/0!</v>
      </c>
      <c r="AO194" s="640"/>
      <c r="AP194" s="640"/>
      <c r="AQ194" s="615" t="e">
        <f t="shared" si="117"/>
        <v>#DIV/0!</v>
      </c>
      <c r="AR194" s="640"/>
      <c r="AS194" s="640"/>
      <c r="AT194" s="615" t="e">
        <f t="shared" si="118"/>
        <v>#DIV/0!</v>
      </c>
      <c r="AU194" s="617">
        <f t="shared" si="119"/>
        <v>11577.6</v>
      </c>
      <c r="AV194" s="617">
        <f t="shared" si="120"/>
        <v>11577.6</v>
      </c>
      <c r="AW194" s="617">
        <f t="shared" si="121"/>
        <v>11577.6</v>
      </c>
      <c r="AX194" s="618">
        <f t="shared" si="123"/>
        <v>100</v>
      </c>
      <c r="AY194" s="643"/>
      <c r="AZ194" s="643"/>
      <c r="BD194" s="405">
        <f t="shared" si="106"/>
        <v>11577.6</v>
      </c>
      <c r="BE194" s="405">
        <f t="shared" si="105"/>
        <v>11577.6</v>
      </c>
      <c r="BF194" s="405">
        <f t="shared" si="105"/>
        <v>11577.6</v>
      </c>
      <c r="BG194" s="406">
        <f t="shared" si="86"/>
        <v>100</v>
      </c>
    </row>
    <row r="195" spans="1:59" ht="27" customHeight="1">
      <c r="A195" s="191" t="s">
        <v>273</v>
      </c>
      <c r="B195" s="636" t="s">
        <v>274</v>
      </c>
      <c r="C195" s="637"/>
      <c r="D195" s="637">
        <f t="shared" si="124"/>
        <v>0</v>
      </c>
      <c r="E195" s="637">
        <f t="shared" si="124"/>
        <v>0</v>
      </c>
      <c r="F195" s="409" t="e">
        <f t="shared" si="122"/>
        <v>#DIV/0!</v>
      </c>
      <c r="G195" s="638">
        <f t="shared" si="125"/>
        <v>0</v>
      </c>
      <c r="H195" s="638">
        <f t="shared" si="126"/>
        <v>0</v>
      </c>
      <c r="I195" s="638">
        <f t="shared" si="127"/>
        <v>0</v>
      </c>
      <c r="J195" s="639" t="e">
        <f t="shared" si="128"/>
        <v>#DIV/0!</v>
      </c>
      <c r="K195" s="640"/>
      <c r="L195" s="640"/>
      <c r="M195" s="615" t="e">
        <f t="shared" si="107"/>
        <v>#DIV/0!</v>
      </c>
      <c r="N195" s="640"/>
      <c r="O195" s="640"/>
      <c r="P195" s="615" t="e">
        <f t="shared" si="108"/>
        <v>#DIV/0!</v>
      </c>
      <c r="Q195" s="640"/>
      <c r="R195" s="640"/>
      <c r="S195" s="615"/>
      <c r="T195" s="640"/>
      <c r="U195" s="640"/>
      <c r="V195" s="615" t="e">
        <f t="shared" si="110"/>
        <v>#DIV/0!</v>
      </c>
      <c r="W195" s="640"/>
      <c r="X195" s="640"/>
      <c r="Y195" s="615" t="e">
        <f t="shared" si="111"/>
        <v>#DIV/0!</v>
      </c>
      <c r="Z195" s="640"/>
      <c r="AA195" s="640"/>
      <c r="AB195" s="615" t="e">
        <f t="shared" si="112"/>
        <v>#DIV/0!</v>
      </c>
      <c r="AC195" s="640"/>
      <c r="AD195" s="640"/>
      <c r="AE195" s="615" t="e">
        <f t="shared" si="113"/>
        <v>#DIV/0!</v>
      </c>
      <c r="AF195" s="640"/>
      <c r="AG195" s="640"/>
      <c r="AH195" s="615" t="e">
        <f t="shared" si="114"/>
        <v>#DIV/0!</v>
      </c>
      <c r="AI195" s="640"/>
      <c r="AJ195" s="640"/>
      <c r="AK195" s="615" t="e">
        <f t="shared" si="115"/>
        <v>#DIV/0!</v>
      </c>
      <c r="AL195" s="641"/>
      <c r="AM195" s="641"/>
      <c r="AN195" s="615" t="e">
        <f t="shared" si="116"/>
        <v>#DIV/0!</v>
      </c>
      <c r="AO195" s="640"/>
      <c r="AP195" s="640"/>
      <c r="AQ195" s="615" t="e">
        <f t="shared" si="117"/>
        <v>#DIV/0!</v>
      </c>
      <c r="AR195" s="640"/>
      <c r="AS195" s="640"/>
      <c r="AT195" s="615" t="e">
        <f t="shared" si="118"/>
        <v>#DIV/0!</v>
      </c>
      <c r="AU195" s="617">
        <f t="shared" si="119"/>
        <v>0</v>
      </c>
      <c r="AV195" s="617">
        <f t="shared" si="120"/>
        <v>0</v>
      </c>
      <c r="AW195" s="617">
        <f t="shared" si="121"/>
        <v>0</v>
      </c>
      <c r="AX195" s="618" t="e">
        <f t="shared" si="123"/>
        <v>#DIV/0!</v>
      </c>
      <c r="AY195" s="643"/>
      <c r="AZ195" s="643"/>
      <c r="BD195" s="405">
        <f t="shared" si="106"/>
        <v>0</v>
      </c>
      <c r="BE195" s="405">
        <f t="shared" si="105"/>
        <v>0</v>
      </c>
      <c r="BF195" s="405">
        <f t="shared" si="105"/>
        <v>0</v>
      </c>
      <c r="BG195" s="406" t="e">
        <f t="shared" si="86"/>
        <v>#DIV/0!</v>
      </c>
    </row>
    <row r="196" spans="1:59" ht="78" customHeight="1">
      <c r="A196" s="191" t="s">
        <v>176</v>
      </c>
      <c r="B196" s="636" t="s">
        <v>177</v>
      </c>
      <c r="C196" s="637"/>
      <c r="D196" s="637">
        <f t="shared" si="124"/>
        <v>0</v>
      </c>
      <c r="E196" s="637">
        <f t="shared" si="124"/>
        <v>0</v>
      </c>
      <c r="F196" s="409" t="e">
        <f t="shared" si="122"/>
        <v>#DIV/0!</v>
      </c>
      <c r="G196" s="638">
        <f t="shared" si="125"/>
        <v>211.3</v>
      </c>
      <c r="H196" s="638">
        <f t="shared" si="126"/>
        <v>211.3</v>
      </c>
      <c r="I196" s="638">
        <f t="shared" si="127"/>
        <v>211.3</v>
      </c>
      <c r="J196" s="639">
        <f t="shared" si="128"/>
        <v>100</v>
      </c>
      <c r="K196" s="640"/>
      <c r="L196" s="640"/>
      <c r="M196" s="615" t="e">
        <f t="shared" si="107"/>
        <v>#DIV/0!</v>
      </c>
      <c r="N196" s="640"/>
      <c r="O196" s="640"/>
      <c r="P196" s="615" t="e">
        <f t="shared" si="108"/>
        <v>#DIV/0!</v>
      </c>
      <c r="Q196" s="640">
        <v>211.3</v>
      </c>
      <c r="R196" s="640">
        <v>211.3</v>
      </c>
      <c r="S196" s="615">
        <f t="shared" si="109"/>
        <v>100</v>
      </c>
      <c r="T196" s="640"/>
      <c r="U196" s="640"/>
      <c r="V196" s="615" t="e">
        <f t="shared" si="110"/>
        <v>#DIV/0!</v>
      </c>
      <c r="W196" s="640"/>
      <c r="X196" s="640"/>
      <c r="Y196" s="615" t="e">
        <f t="shared" si="111"/>
        <v>#DIV/0!</v>
      </c>
      <c r="Z196" s="640"/>
      <c r="AA196" s="640"/>
      <c r="AB196" s="615" t="e">
        <f t="shared" si="112"/>
        <v>#DIV/0!</v>
      </c>
      <c r="AC196" s="640"/>
      <c r="AD196" s="640"/>
      <c r="AE196" s="615" t="e">
        <f t="shared" si="113"/>
        <v>#DIV/0!</v>
      </c>
      <c r="AF196" s="640"/>
      <c r="AG196" s="640"/>
      <c r="AH196" s="615" t="e">
        <f t="shared" si="114"/>
        <v>#DIV/0!</v>
      </c>
      <c r="AI196" s="640"/>
      <c r="AJ196" s="640"/>
      <c r="AK196" s="615" t="e">
        <f t="shared" si="115"/>
        <v>#DIV/0!</v>
      </c>
      <c r="AL196" s="641"/>
      <c r="AM196" s="641"/>
      <c r="AN196" s="615" t="e">
        <f t="shared" si="116"/>
        <v>#DIV/0!</v>
      </c>
      <c r="AO196" s="640"/>
      <c r="AP196" s="640"/>
      <c r="AQ196" s="615" t="e">
        <f t="shared" si="117"/>
        <v>#DIV/0!</v>
      </c>
      <c r="AR196" s="640"/>
      <c r="AS196" s="640"/>
      <c r="AT196" s="615" t="e">
        <f t="shared" si="118"/>
        <v>#DIV/0!</v>
      </c>
      <c r="AU196" s="617">
        <f t="shared" si="119"/>
        <v>211.3</v>
      </c>
      <c r="AV196" s="617">
        <f t="shared" si="120"/>
        <v>211.3</v>
      </c>
      <c r="AW196" s="617">
        <f t="shared" si="121"/>
        <v>211.3</v>
      </c>
      <c r="AX196" s="618">
        <f t="shared" si="123"/>
        <v>100</v>
      </c>
      <c r="AY196" s="643"/>
      <c r="AZ196" s="643"/>
      <c r="BD196" s="405">
        <f t="shared" si="106"/>
        <v>211.3</v>
      </c>
      <c r="BE196" s="405">
        <f t="shared" si="105"/>
        <v>211.3</v>
      </c>
      <c r="BF196" s="405">
        <f t="shared" si="105"/>
        <v>211.3</v>
      </c>
      <c r="BG196" s="406">
        <f t="shared" si="86"/>
        <v>100</v>
      </c>
    </row>
    <row r="197" spans="1:59" ht="45.75" customHeight="1">
      <c r="A197" s="191" t="s">
        <v>20</v>
      </c>
      <c r="B197" s="636" t="s">
        <v>234</v>
      </c>
      <c r="C197" s="637"/>
      <c r="D197" s="637">
        <f t="shared" si="124"/>
        <v>0</v>
      </c>
      <c r="E197" s="637">
        <f t="shared" si="124"/>
        <v>0</v>
      </c>
      <c r="F197" s="409" t="e">
        <f t="shared" si="122"/>
        <v>#DIV/0!</v>
      </c>
      <c r="G197" s="638">
        <f t="shared" si="125"/>
        <v>500</v>
      </c>
      <c r="H197" s="638">
        <f t="shared" si="126"/>
        <v>500</v>
      </c>
      <c r="I197" s="638">
        <f t="shared" si="127"/>
        <v>500</v>
      </c>
      <c r="J197" s="639">
        <f t="shared" si="128"/>
        <v>100</v>
      </c>
      <c r="K197" s="640"/>
      <c r="L197" s="640"/>
      <c r="M197" s="615" t="e">
        <f t="shared" si="107"/>
        <v>#DIV/0!</v>
      </c>
      <c r="N197" s="640"/>
      <c r="O197" s="640"/>
      <c r="P197" s="615" t="e">
        <f t="shared" si="108"/>
        <v>#DIV/0!</v>
      </c>
      <c r="Q197" s="640">
        <v>500</v>
      </c>
      <c r="R197" s="640">
        <v>500</v>
      </c>
      <c r="S197" s="615">
        <f t="shared" si="109"/>
        <v>100</v>
      </c>
      <c r="T197" s="640"/>
      <c r="U197" s="640"/>
      <c r="V197" s="615" t="e">
        <f t="shared" si="110"/>
        <v>#DIV/0!</v>
      </c>
      <c r="W197" s="640"/>
      <c r="X197" s="640"/>
      <c r="Y197" s="615" t="e">
        <f t="shared" si="111"/>
        <v>#DIV/0!</v>
      </c>
      <c r="Z197" s="640"/>
      <c r="AA197" s="640"/>
      <c r="AB197" s="615" t="e">
        <f t="shared" si="112"/>
        <v>#DIV/0!</v>
      </c>
      <c r="AC197" s="640"/>
      <c r="AD197" s="640"/>
      <c r="AE197" s="615" t="e">
        <f t="shared" si="113"/>
        <v>#DIV/0!</v>
      </c>
      <c r="AF197" s="640"/>
      <c r="AG197" s="640"/>
      <c r="AH197" s="615" t="e">
        <f t="shared" si="114"/>
        <v>#DIV/0!</v>
      </c>
      <c r="AI197" s="640"/>
      <c r="AJ197" s="640"/>
      <c r="AK197" s="615" t="e">
        <f t="shared" si="115"/>
        <v>#DIV/0!</v>
      </c>
      <c r="AL197" s="641"/>
      <c r="AM197" s="641"/>
      <c r="AN197" s="615" t="e">
        <f t="shared" si="116"/>
        <v>#DIV/0!</v>
      </c>
      <c r="AO197" s="640"/>
      <c r="AP197" s="640"/>
      <c r="AQ197" s="615" t="e">
        <f t="shared" si="117"/>
        <v>#DIV/0!</v>
      </c>
      <c r="AR197" s="640"/>
      <c r="AS197" s="640"/>
      <c r="AT197" s="615" t="e">
        <f t="shared" si="118"/>
        <v>#DIV/0!</v>
      </c>
      <c r="AU197" s="617">
        <f t="shared" si="119"/>
        <v>500</v>
      </c>
      <c r="AV197" s="617">
        <f t="shared" si="120"/>
        <v>500</v>
      </c>
      <c r="AW197" s="617">
        <f t="shared" si="121"/>
        <v>500</v>
      </c>
      <c r="AX197" s="618">
        <f t="shared" si="123"/>
        <v>100</v>
      </c>
      <c r="AY197" s="643"/>
      <c r="AZ197" s="643"/>
      <c r="BD197" s="405">
        <f t="shared" si="106"/>
        <v>500</v>
      </c>
      <c r="BE197" s="405">
        <f t="shared" si="105"/>
        <v>500</v>
      </c>
      <c r="BF197" s="405">
        <f t="shared" si="105"/>
        <v>500</v>
      </c>
      <c r="BG197" s="406">
        <f t="shared" si="86"/>
        <v>100</v>
      </c>
    </row>
    <row r="198" spans="1:59" ht="28.5" customHeight="1">
      <c r="A198" s="191" t="s">
        <v>174</v>
      </c>
      <c r="B198" s="636" t="s">
        <v>116</v>
      </c>
      <c r="C198" s="637"/>
      <c r="D198" s="637">
        <f t="shared" si="124"/>
        <v>0</v>
      </c>
      <c r="E198" s="637">
        <v>0</v>
      </c>
      <c r="F198" s="409" t="e">
        <f t="shared" si="122"/>
        <v>#DIV/0!</v>
      </c>
      <c r="G198" s="638">
        <f t="shared" si="125"/>
        <v>197</v>
      </c>
      <c r="H198" s="638">
        <f t="shared" si="126"/>
        <v>197</v>
      </c>
      <c r="I198" s="638">
        <f t="shared" si="127"/>
        <v>0</v>
      </c>
      <c r="J198" s="639">
        <f t="shared" si="128"/>
        <v>0</v>
      </c>
      <c r="K198" s="640"/>
      <c r="L198" s="640"/>
      <c r="M198" s="615" t="e">
        <f t="shared" si="107"/>
        <v>#DIV/0!</v>
      </c>
      <c r="N198" s="640"/>
      <c r="O198" s="640"/>
      <c r="P198" s="615" t="e">
        <f t="shared" si="108"/>
        <v>#DIV/0!</v>
      </c>
      <c r="Q198" s="640">
        <v>197</v>
      </c>
      <c r="R198" s="640">
        <v>0</v>
      </c>
      <c r="S198" s="615">
        <f t="shared" si="109"/>
        <v>0</v>
      </c>
      <c r="T198" s="640"/>
      <c r="U198" s="640"/>
      <c r="V198" s="615" t="e">
        <f t="shared" si="110"/>
        <v>#DIV/0!</v>
      </c>
      <c r="W198" s="640"/>
      <c r="X198" s="640"/>
      <c r="Y198" s="615" t="e">
        <f t="shared" si="111"/>
        <v>#DIV/0!</v>
      </c>
      <c r="Z198" s="640"/>
      <c r="AA198" s="640"/>
      <c r="AB198" s="615" t="e">
        <f t="shared" si="112"/>
        <v>#DIV/0!</v>
      </c>
      <c r="AC198" s="640"/>
      <c r="AD198" s="640"/>
      <c r="AE198" s="615" t="e">
        <f t="shared" si="113"/>
        <v>#DIV/0!</v>
      </c>
      <c r="AF198" s="640"/>
      <c r="AG198" s="640"/>
      <c r="AH198" s="615" t="e">
        <f t="shared" si="114"/>
        <v>#DIV/0!</v>
      </c>
      <c r="AI198" s="640"/>
      <c r="AJ198" s="640"/>
      <c r="AK198" s="615" t="e">
        <f t="shared" si="115"/>
        <v>#DIV/0!</v>
      </c>
      <c r="AL198" s="641"/>
      <c r="AM198" s="641"/>
      <c r="AN198" s="615" t="e">
        <f t="shared" si="116"/>
        <v>#DIV/0!</v>
      </c>
      <c r="AO198" s="640"/>
      <c r="AP198" s="640"/>
      <c r="AQ198" s="615" t="e">
        <f t="shared" si="117"/>
        <v>#DIV/0!</v>
      </c>
      <c r="AR198" s="640"/>
      <c r="AS198" s="640"/>
      <c r="AT198" s="615" t="e">
        <f t="shared" si="118"/>
        <v>#DIV/0!</v>
      </c>
      <c r="AU198" s="617">
        <f t="shared" si="119"/>
        <v>197</v>
      </c>
      <c r="AV198" s="617">
        <f t="shared" si="120"/>
        <v>197</v>
      </c>
      <c r="AW198" s="617">
        <f t="shared" si="121"/>
        <v>0</v>
      </c>
      <c r="AX198" s="618">
        <f t="shared" si="123"/>
        <v>0</v>
      </c>
      <c r="AY198" s="643"/>
      <c r="AZ198" s="643"/>
      <c r="BD198" s="405">
        <f t="shared" si="106"/>
        <v>197</v>
      </c>
      <c r="BE198" s="405">
        <f t="shared" si="105"/>
        <v>197</v>
      </c>
      <c r="BF198" s="405">
        <f t="shared" si="105"/>
        <v>0</v>
      </c>
      <c r="BG198" s="406">
        <f t="shared" si="86"/>
        <v>0</v>
      </c>
    </row>
    <row r="199" spans="1:59" ht="25.5" customHeight="1">
      <c r="A199" s="191" t="s">
        <v>175</v>
      </c>
      <c r="B199" s="636" t="s">
        <v>117</v>
      </c>
      <c r="C199" s="637"/>
      <c r="D199" s="637">
        <f t="shared" si="124"/>
        <v>0</v>
      </c>
      <c r="E199" s="637">
        <f t="shared" si="124"/>
        <v>0</v>
      </c>
      <c r="F199" s="409" t="e">
        <f t="shared" si="122"/>
        <v>#DIV/0!</v>
      </c>
      <c r="G199" s="638">
        <f t="shared" si="125"/>
        <v>3993.20146</v>
      </c>
      <c r="H199" s="638">
        <f t="shared" si="126"/>
        <v>3993.20146</v>
      </c>
      <c r="I199" s="638">
        <f t="shared" si="127"/>
        <v>3993.20146</v>
      </c>
      <c r="J199" s="639">
        <f t="shared" si="128"/>
        <v>100</v>
      </c>
      <c r="K199" s="640"/>
      <c r="L199" s="640"/>
      <c r="M199" s="615" t="e">
        <f t="shared" si="107"/>
        <v>#DIV/0!</v>
      </c>
      <c r="N199" s="640"/>
      <c r="O199" s="640"/>
      <c r="P199" s="615" t="e">
        <f t="shared" si="108"/>
        <v>#DIV/0!</v>
      </c>
      <c r="Q199" s="640">
        <v>3993.20146</v>
      </c>
      <c r="R199" s="640">
        <v>3993.20146</v>
      </c>
      <c r="S199" s="615">
        <f t="shared" si="109"/>
        <v>100</v>
      </c>
      <c r="T199" s="640"/>
      <c r="U199" s="640"/>
      <c r="V199" s="615" t="e">
        <f t="shared" si="110"/>
        <v>#DIV/0!</v>
      </c>
      <c r="W199" s="640"/>
      <c r="X199" s="640"/>
      <c r="Y199" s="615" t="e">
        <f t="shared" si="111"/>
        <v>#DIV/0!</v>
      </c>
      <c r="Z199" s="640"/>
      <c r="AA199" s="640"/>
      <c r="AB199" s="615" t="e">
        <f t="shared" si="112"/>
        <v>#DIV/0!</v>
      </c>
      <c r="AC199" s="640"/>
      <c r="AD199" s="640"/>
      <c r="AE199" s="615" t="e">
        <f t="shared" si="113"/>
        <v>#DIV/0!</v>
      </c>
      <c r="AF199" s="640"/>
      <c r="AG199" s="640"/>
      <c r="AH199" s="615" t="e">
        <f t="shared" si="114"/>
        <v>#DIV/0!</v>
      </c>
      <c r="AI199" s="640"/>
      <c r="AJ199" s="640"/>
      <c r="AK199" s="615" t="e">
        <f t="shared" si="115"/>
        <v>#DIV/0!</v>
      </c>
      <c r="AL199" s="641"/>
      <c r="AM199" s="641"/>
      <c r="AN199" s="615" t="e">
        <f t="shared" si="116"/>
        <v>#DIV/0!</v>
      </c>
      <c r="AO199" s="640"/>
      <c r="AP199" s="640"/>
      <c r="AQ199" s="615" t="e">
        <f t="shared" si="117"/>
        <v>#DIV/0!</v>
      </c>
      <c r="AR199" s="640"/>
      <c r="AS199" s="640"/>
      <c r="AT199" s="615" t="e">
        <f t="shared" si="118"/>
        <v>#DIV/0!</v>
      </c>
      <c r="AU199" s="617">
        <f t="shared" si="119"/>
        <v>3993.20146</v>
      </c>
      <c r="AV199" s="617">
        <f t="shared" si="120"/>
        <v>3993.20146</v>
      </c>
      <c r="AW199" s="617">
        <f t="shared" si="121"/>
        <v>3993.20146</v>
      </c>
      <c r="AX199" s="618">
        <f t="shared" si="123"/>
        <v>100</v>
      </c>
      <c r="AY199" s="643"/>
      <c r="AZ199" s="643"/>
      <c r="BD199" s="405">
        <f t="shared" si="106"/>
        <v>3993.20146</v>
      </c>
      <c r="BE199" s="405">
        <f t="shared" si="105"/>
        <v>3993.20146</v>
      </c>
      <c r="BF199" s="405">
        <f t="shared" si="105"/>
        <v>3993.20146</v>
      </c>
      <c r="BG199" s="406">
        <f t="shared" si="86"/>
        <v>100</v>
      </c>
    </row>
    <row r="200" spans="1:59" s="448" customFormat="1" ht="23.25" customHeight="1">
      <c r="A200" s="628" t="s">
        <v>167</v>
      </c>
      <c r="B200" s="97" t="s">
        <v>168</v>
      </c>
      <c r="C200" s="629">
        <f>C201</f>
        <v>0</v>
      </c>
      <c r="D200" s="629">
        <f>D201</f>
        <v>0</v>
      </c>
      <c r="E200" s="629">
        <f>E201</f>
        <v>0</v>
      </c>
      <c r="F200" s="398" t="e">
        <f t="shared" si="122"/>
        <v>#DIV/0!</v>
      </c>
      <c r="G200" s="398">
        <f t="shared" si="125"/>
        <v>887.1</v>
      </c>
      <c r="H200" s="398">
        <f>L200+O200+R200+U200+X200+AA200+AD200+AG200+AJ200+AM200+AP200+AS200</f>
        <v>887.1</v>
      </c>
      <c r="I200" s="398">
        <f>L200+O200+R200+U200+X200+AA200+AD200+AG200+AJ200+AM200+AP200+AS200</f>
        <v>887.1</v>
      </c>
      <c r="J200" s="630">
        <f t="shared" si="128"/>
        <v>100</v>
      </c>
      <c r="K200" s="631">
        <f>K201</f>
        <v>0</v>
      </c>
      <c r="L200" s="631">
        <f>L201</f>
        <v>0</v>
      </c>
      <c r="M200" s="632" t="e">
        <f t="shared" si="107"/>
        <v>#DIV/0!</v>
      </c>
      <c r="N200" s="631">
        <f>N201</f>
        <v>0</v>
      </c>
      <c r="O200" s="631">
        <f>O201</f>
        <v>0</v>
      </c>
      <c r="P200" s="632" t="e">
        <f t="shared" si="108"/>
        <v>#DIV/0!</v>
      </c>
      <c r="Q200" s="631">
        <f>Q201</f>
        <v>887.1</v>
      </c>
      <c r="R200" s="631">
        <f>R201</f>
        <v>887.1</v>
      </c>
      <c r="S200" s="632">
        <f t="shared" si="109"/>
        <v>100</v>
      </c>
      <c r="T200" s="631">
        <f>T201</f>
        <v>0</v>
      </c>
      <c r="U200" s="631">
        <f>U201</f>
        <v>0</v>
      </c>
      <c r="V200" s="632" t="e">
        <f t="shared" si="110"/>
        <v>#DIV/0!</v>
      </c>
      <c r="W200" s="631">
        <f>W201</f>
        <v>0</v>
      </c>
      <c r="X200" s="631">
        <f>X201</f>
        <v>0</v>
      </c>
      <c r="Y200" s="632" t="e">
        <f t="shared" si="111"/>
        <v>#DIV/0!</v>
      </c>
      <c r="Z200" s="631">
        <f>Z201</f>
        <v>0</v>
      </c>
      <c r="AA200" s="631">
        <f>AA201</f>
        <v>0</v>
      </c>
      <c r="AB200" s="632" t="e">
        <f t="shared" si="112"/>
        <v>#DIV/0!</v>
      </c>
      <c r="AC200" s="631">
        <f>AC201</f>
        <v>0</v>
      </c>
      <c r="AD200" s="631">
        <f>AD201</f>
        <v>0</v>
      </c>
      <c r="AE200" s="632" t="e">
        <f t="shared" si="113"/>
        <v>#DIV/0!</v>
      </c>
      <c r="AF200" s="631">
        <f>AF201</f>
        <v>0</v>
      </c>
      <c r="AG200" s="631">
        <f>AG201</f>
        <v>0</v>
      </c>
      <c r="AH200" s="632" t="e">
        <f t="shared" si="114"/>
        <v>#DIV/0!</v>
      </c>
      <c r="AI200" s="631">
        <f>AI201</f>
        <v>0</v>
      </c>
      <c r="AJ200" s="631">
        <f>AJ201</f>
        <v>0</v>
      </c>
      <c r="AK200" s="632" t="e">
        <f t="shared" si="115"/>
        <v>#DIV/0!</v>
      </c>
      <c r="AL200" s="633">
        <f>AL201</f>
        <v>0</v>
      </c>
      <c r="AM200" s="633">
        <f>AM201</f>
        <v>0</v>
      </c>
      <c r="AN200" s="632" t="e">
        <f t="shared" si="116"/>
        <v>#DIV/0!</v>
      </c>
      <c r="AO200" s="631">
        <f>AO201</f>
        <v>0</v>
      </c>
      <c r="AP200" s="631">
        <f>AP201</f>
        <v>0</v>
      </c>
      <c r="AQ200" s="632" t="e">
        <f t="shared" si="117"/>
        <v>#DIV/0!</v>
      </c>
      <c r="AR200" s="631">
        <f>AR201</f>
        <v>0</v>
      </c>
      <c r="AS200" s="631">
        <f>AS201</f>
        <v>0</v>
      </c>
      <c r="AT200" s="632" t="e">
        <f t="shared" si="118"/>
        <v>#DIV/0!</v>
      </c>
      <c r="AU200" s="617">
        <f t="shared" si="119"/>
        <v>887.1</v>
      </c>
      <c r="AV200" s="617">
        <f t="shared" si="120"/>
        <v>887.1</v>
      </c>
      <c r="AW200" s="617">
        <f t="shared" si="121"/>
        <v>887.1</v>
      </c>
      <c r="AX200" s="618">
        <f t="shared" si="123"/>
        <v>100</v>
      </c>
      <c r="AY200" s="644"/>
      <c r="AZ200" s="644"/>
      <c r="BD200" s="405">
        <f t="shared" si="106"/>
        <v>887.1</v>
      </c>
      <c r="BE200" s="405">
        <f t="shared" si="105"/>
        <v>887.1</v>
      </c>
      <c r="BF200" s="405">
        <f t="shared" si="105"/>
        <v>887.1</v>
      </c>
      <c r="BG200" s="406">
        <f t="shared" si="86"/>
        <v>100</v>
      </c>
    </row>
    <row r="201" spans="1:59" ht="42.75" customHeight="1">
      <c r="A201" s="645" t="s">
        <v>169</v>
      </c>
      <c r="B201" s="636" t="s">
        <v>171</v>
      </c>
      <c r="C201" s="637"/>
      <c r="D201" s="637">
        <f>C201</f>
        <v>0</v>
      </c>
      <c r="E201" s="637">
        <f t="shared" si="124"/>
        <v>0</v>
      </c>
      <c r="F201" s="409" t="e">
        <f t="shared" si="122"/>
        <v>#DIV/0!</v>
      </c>
      <c r="G201" s="638">
        <f t="shared" si="125"/>
        <v>887.1</v>
      </c>
      <c r="H201" s="638">
        <f t="shared" si="126"/>
        <v>887.1</v>
      </c>
      <c r="I201" s="638">
        <f>L201+O201+R201+U201+X201+AA201+AD201+AG201+AJ201+AM201+AP201+AS201</f>
        <v>887.1</v>
      </c>
      <c r="J201" s="639">
        <f t="shared" si="128"/>
        <v>100</v>
      </c>
      <c r="K201" s="640"/>
      <c r="L201" s="640"/>
      <c r="M201" s="615" t="e">
        <f t="shared" si="107"/>
        <v>#DIV/0!</v>
      </c>
      <c r="N201" s="640"/>
      <c r="O201" s="640"/>
      <c r="P201" s="615" t="e">
        <f t="shared" si="108"/>
        <v>#DIV/0!</v>
      </c>
      <c r="Q201" s="640">
        <v>887.1</v>
      </c>
      <c r="R201" s="640">
        <v>887.1</v>
      </c>
      <c r="S201" s="615">
        <f t="shared" si="109"/>
        <v>100</v>
      </c>
      <c r="T201" s="640"/>
      <c r="U201" s="640"/>
      <c r="V201" s="615" t="e">
        <f t="shared" si="110"/>
        <v>#DIV/0!</v>
      </c>
      <c r="W201" s="640"/>
      <c r="X201" s="640"/>
      <c r="Y201" s="615" t="e">
        <f t="shared" si="111"/>
        <v>#DIV/0!</v>
      </c>
      <c r="Z201" s="640"/>
      <c r="AA201" s="640"/>
      <c r="AB201" s="615" t="e">
        <f t="shared" si="112"/>
        <v>#DIV/0!</v>
      </c>
      <c r="AC201" s="640"/>
      <c r="AD201" s="640"/>
      <c r="AE201" s="615" t="e">
        <f t="shared" si="113"/>
        <v>#DIV/0!</v>
      </c>
      <c r="AF201" s="640"/>
      <c r="AG201" s="640"/>
      <c r="AH201" s="615" t="e">
        <f t="shared" si="114"/>
        <v>#DIV/0!</v>
      </c>
      <c r="AI201" s="640"/>
      <c r="AJ201" s="640"/>
      <c r="AK201" s="615" t="e">
        <f t="shared" si="115"/>
        <v>#DIV/0!</v>
      </c>
      <c r="AL201" s="641"/>
      <c r="AM201" s="641"/>
      <c r="AN201" s="615" t="e">
        <f t="shared" si="116"/>
        <v>#DIV/0!</v>
      </c>
      <c r="AO201" s="640"/>
      <c r="AP201" s="640"/>
      <c r="AQ201" s="615" t="e">
        <f t="shared" si="117"/>
        <v>#DIV/0!</v>
      </c>
      <c r="AR201" s="640"/>
      <c r="AS201" s="640"/>
      <c r="AT201" s="615" t="e">
        <f t="shared" si="118"/>
        <v>#DIV/0!</v>
      </c>
      <c r="AU201" s="617">
        <f t="shared" si="119"/>
        <v>887.1</v>
      </c>
      <c r="AV201" s="617">
        <f t="shared" si="120"/>
        <v>887.1</v>
      </c>
      <c r="AW201" s="617">
        <f t="shared" si="121"/>
        <v>887.1</v>
      </c>
      <c r="AX201" s="618">
        <f t="shared" si="123"/>
        <v>100</v>
      </c>
      <c r="AY201" s="643"/>
      <c r="AZ201" s="643"/>
      <c r="BD201" s="405">
        <f t="shared" si="106"/>
        <v>887.1</v>
      </c>
      <c r="BE201" s="405">
        <f t="shared" si="105"/>
        <v>887.1</v>
      </c>
      <c r="BF201" s="405">
        <f t="shared" si="105"/>
        <v>887.1</v>
      </c>
      <c r="BG201" s="406">
        <f t="shared" si="86"/>
        <v>100</v>
      </c>
    </row>
    <row r="202" spans="1:59" s="448" customFormat="1" ht="44.25" customHeight="1">
      <c r="A202" s="628" t="s">
        <v>118</v>
      </c>
      <c r="B202" s="97" t="s">
        <v>119</v>
      </c>
      <c r="C202" s="629">
        <f>SUM(C203:C205)</f>
        <v>0</v>
      </c>
      <c r="D202" s="629">
        <f>SUM(D203:D205)</f>
        <v>0</v>
      </c>
      <c r="E202" s="629">
        <f>SUM(E203:E205)</f>
        <v>0</v>
      </c>
      <c r="F202" s="398" t="e">
        <f t="shared" si="122"/>
        <v>#DIV/0!</v>
      </c>
      <c r="G202" s="646">
        <f t="shared" si="125"/>
        <v>9104.892</v>
      </c>
      <c r="H202" s="629">
        <f>SUM(H203:H205)</f>
        <v>9104.892</v>
      </c>
      <c r="I202" s="629">
        <f>SUM(I203:I205)</f>
        <v>9104.892</v>
      </c>
      <c r="J202" s="630">
        <f t="shared" si="128"/>
        <v>100</v>
      </c>
      <c r="K202" s="631">
        <f>SUM(K203:K205)</f>
        <v>0</v>
      </c>
      <c r="L202" s="631">
        <f>SUM(L203:L205)</f>
        <v>0</v>
      </c>
      <c r="M202" s="632" t="e">
        <f t="shared" si="107"/>
        <v>#DIV/0!</v>
      </c>
      <c r="N202" s="631">
        <f>SUM(N203:N205)</f>
        <v>0</v>
      </c>
      <c r="O202" s="631">
        <f>SUM(O203:O205)</f>
        <v>0</v>
      </c>
      <c r="P202" s="632" t="e">
        <f t="shared" si="108"/>
        <v>#DIV/0!</v>
      </c>
      <c r="Q202" s="631">
        <f>SUM(Q203:Q205)</f>
        <v>9104.892</v>
      </c>
      <c r="R202" s="631">
        <f>SUM(R203:R205)</f>
        <v>9104.892</v>
      </c>
      <c r="S202" s="632">
        <f t="shared" si="109"/>
        <v>100</v>
      </c>
      <c r="T202" s="631">
        <f>SUM(T203:T205)</f>
        <v>0</v>
      </c>
      <c r="U202" s="631">
        <f>SUM(U203:U205)</f>
        <v>0</v>
      </c>
      <c r="V202" s="632" t="e">
        <f t="shared" si="110"/>
        <v>#DIV/0!</v>
      </c>
      <c r="W202" s="631">
        <f>SUM(W203:W205)</f>
        <v>0</v>
      </c>
      <c r="X202" s="631">
        <f>SUM(X203:X205)</f>
        <v>0</v>
      </c>
      <c r="Y202" s="632" t="e">
        <f t="shared" si="111"/>
        <v>#DIV/0!</v>
      </c>
      <c r="Z202" s="631">
        <f>SUM(Z203:Z205)</f>
        <v>0</v>
      </c>
      <c r="AA202" s="631">
        <f>SUM(AA203:AA205)</f>
        <v>0</v>
      </c>
      <c r="AB202" s="632" t="e">
        <f t="shared" si="112"/>
        <v>#DIV/0!</v>
      </c>
      <c r="AC202" s="631">
        <f>SUM(AC203:AC205)</f>
        <v>0</v>
      </c>
      <c r="AD202" s="631">
        <f>SUM(AD203:AD205)</f>
        <v>0</v>
      </c>
      <c r="AE202" s="632" t="e">
        <f t="shared" si="113"/>
        <v>#DIV/0!</v>
      </c>
      <c r="AF202" s="631">
        <f>SUM(AF203:AF205)</f>
        <v>0</v>
      </c>
      <c r="AG202" s="631">
        <f>SUM(AG203:AG205)</f>
        <v>0</v>
      </c>
      <c r="AH202" s="632" t="e">
        <f t="shared" si="114"/>
        <v>#DIV/0!</v>
      </c>
      <c r="AI202" s="631">
        <f>SUM(AI203:AI205)</f>
        <v>0</v>
      </c>
      <c r="AJ202" s="631">
        <f>SUM(AJ203:AJ205)</f>
        <v>0</v>
      </c>
      <c r="AK202" s="632" t="e">
        <f t="shared" si="115"/>
        <v>#DIV/0!</v>
      </c>
      <c r="AL202" s="633">
        <f>SUM(AL203:AL205)</f>
        <v>0</v>
      </c>
      <c r="AM202" s="633">
        <f>SUM(AM203:AM205)</f>
        <v>0</v>
      </c>
      <c r="AN202" s="632" t="e">
        <f t="shared" si="116"/>
        <v>#DIV/0!</v>
      </c>
      <c r="AO202" s="631">
        <f>SUM(AO203:AO205)</f>
        <v>0</v>
      </c>
      <c r="AP202" s="631">
        <f>SUM(AP203:AP205)</f>
        <v>0</v>
      </c>
      <c r="AQ202" s="632" t="e">
        <f t="shared" si="117"/>
        <v>#DIV/0!</v>
      </c>
      <c r="AR202" s="631">
        <f>SUM(AR203:AR205)</f>
        <v>0</v>
      </c>
      <c r="AS202" s="631">
        <f>SUM(AS203:AS205)</f>
        <v>0</v>
      </c>
      <c r="AT202" s="632" t="e">
        <f t="shared" si="118"/>
        <v>#DIV/0!</v>
      </c>
      <c r="AU202" s="617">
        <f t="shared" si="119"/>
        <v>9104.892</v>
      </c>
      <c r="AV202" s="617">
        <f t="shared" si="120"/>
        <v>9104.892</v>
      </c>
      <c r="AW202" s="617">
        <f t="shared" si="121"/>
        <v>9104.892</v>
      </c>
      <c r="AX202" s="618">
        <f t="shared" si="123"/>
        <v>100</v>
      </c>
      <c r="AY202" s="644"/>
      <c r="AZ202" s="644"/>
      <c r="BD202" s="405">
        <f t="shared" si="106"/>
        <v>9104.892</v>
      </c>
      <c r="BE202" s="405">
        <f t="shared" si="105"/>
        <v>9104.892</v>
      </c>
      <c r="BF202" s="405">
        <f t="shared" si="105"/>
        <v>9104.892</v>
      </c>
      <c r="BG202" s="406">
        <f t="shared" si="86"/>
        <v>100</v>
      </c>
    </row>
    <row r="203" spans="1:59" ht="84.75" customHeight="1">
      <c r="A203" s="191" t="s">
        <v>120</v>
      </c>
      <c r="B203" s="636" t="s">
        <v>491</v>
      </c>
      <c r="C203" s="637"/>
      <c r="D203" s="637">
        <f aca="true" t="shared" si="129" ref="D203:E205">C203</f>
        <v>0</v>
      </c>
      <c r="E203" s="637">
        <f t="shared" si="129"/>
        <v>0</v>
      </c>
      <c r="F203" s="409" t="e">
        <f t="shared" si="122"/>
        <v>#DIV/0!</v>
      </c>
      <c r="G203" s="638">
        <f t="shared" si="125"/>
        <v>8320.892</v>
      </c>
      <c r="H203" s="638">
        <f t="shared" si="126"/>
        <v>8320.892</v>
      </c>
      <c r="I203" s="638">
        <f>L203+O203+R203+U203+X203+AA203+AD203+AG203+AJ203+AM203+AP203+AS203</f>
        <v>8320.892</v>
      </c>
      <c r="J203" s="639">
        <f t="shared" si="128"/>
        <v>100</v>
      </c>
      <c r="K203" s="640"/>
      <c r="L203" s="640"/>
      <c r="M203" s="615" t="e">
        <f t="shared" si="107"/>
        <v>#DIV/0!</v>
      </c>
      <c r="N203" s="640"/>
      <c r="O203" s="640"/>
      <c r="P203" s="615" t="e">
        <f t="shared" si="108"/>
        <v>#DIV/0!</v>
      </c>
      <c r="Q203" s="640">
        <v>8320.892</v>
      </c>
      <c r="R203" s="640">
        <v>8320.892</v>
      </c>
      <c r="S203" s="615">
        <f t="shared" si="109"/>
        <v>100</v>
      </c>
      <c r="T203" s="640"/>
      <c r="U203" s="640"/>
      <c r="V203" s="615" t="e">
        <f t="shared" si="110"/>
        <v>#DIV/0!</v>
      </c>
      <c r="W203" s="640"/>
      <c r="X203" s="640"/>
      <c r="Y203" s="615" t="e">
        <f t="shared" si="111"/>
        <v>#DIV/0!</v>
      </c>
      <c r="Z203" s="640"/>
      <c r="AA203" s="640"/>
      <c r="AB203" s="615" t="e">
        <f t="shared" si="112"/>
        <v>#DIV/0!</v>
      </c>
      <c r="AC203" s="640"/>
      <c r="AD203" s="640"/>
      <c r="AE203" s="615" t="e">
        <f t="shared" si="113"/>
        <v>#DIV/0!</v>
      </c>
      <c r="AF203" s="640"/>
      <c r="AG203" s="640"/>
      <c r="AH203" s="615" t="e">
        <f t="shared" si="114"/>
        <v>#DIV/0!</v>
      </c>
      <c r="AI203" s="640"/>
      <c r="AJ203" s="640"/>
      <c r="AK203" s="615" t="e">
        <f t="shared" si="115"/>
        <v>#DIV/0!</v>
      </c>
      <c r="AL203" s="641"/>
      <c r="AM203" s="641"/>
      <c r="AN203" s="615" t="e">
        <f t="shared" si="116"/>
        <v>#DIV/0!</v>
      </c>
      <c r="AO203" s="640"/>
      <c r="AP203" s="640"/>
      <c r="AQ203" s="615" t="e">
        <f t="shared" si="117"/>
        <v>#DIV/0!</v>
      </c>
      <c r="AR203" s="640"/>
      <c r="AS203" s="640"/>
      <c r="AT203" s="615" t="e">
        <f t="shared" si="118"/>
        <v>#DIV/0!</v>
      </c>
      <c r="AU203" s="617">
        <f t="shared" si="119"/>
        <v>8320.892</v>
      </c>
      <c r="AV203" s="617">
        <f t="shared" si="120"/>
        <v>8320.892</v>
      </c>
      <c r="AW203" s="617">
        <f t="shared" si="121"/>
        <v>8320.892</v>
      </c>
      <c r="AX203" s="618">
        <f t="shared" si="123"/>
        <v>100</v>
      </c>
      <c r="AY203" s="643"/>
      <c r="AZ203" s="643"/>
      <c r="BD203" s="405">
        <f t="shared" si="106"/>
        <v>8320.892</v>
      </c>
      <c r="BE203" s="405">
        <f t="shared" si="105"/>
        <v>8320.892</v>
      </c>
      <c r="BF203" s="405">
        <f t="shared" si="105"/>
        <v>8320.892</v>
      </c>
      <c r="BG203" s="406">
        <f t="shared" si="86"/>
        <v>100</v>
      </c>
    </row>
    <row r="204" spans="1:59" ht="27.75" customHeight="1">
      <c r="A204" s="191" t="s">
        <v>121</v>
      </c>
      <c r="B204" s="636" t="s">
        <v>84</v>
      </c>
      <c r="C204" s="637"/>
      <c r="D204" s="637">
        <f t="shared" si="129"/>
        <v>0</v>
      </c>
      <c r="E204" s="637">
        <f t="shared" si="129"/>
        <v>0</v>
      </c>
      <c r="F204" s="409" t="e">
        <f t="shared" si="122"/>
        <v>#DIV/0!</v>
      </c>
      <c r="G204" s="638">
        <f t="shared" si="125"/>
        <v>664</v>
      </c>
      <c r="H204" s="638">
        <f t="shared" si="126"/>
        <v>664</v>
      </c>
      <c r="I204" s="638">
        <f>L204+O204+R204+U204+X204+AA204+AD204+AG204+AJ204+AM204+AP204+AS204</f>
        <v>664</v>
      </c>
      <c r="J204" s="639">
        <f t="shared" si="128"/>
        <v>100</v>
      </c>
      <c r="K204" s="640"/>
      <c r="L204" s="640"/>
      <c r="M204" s="615" t="e">
        <f t="shared" si="107"/>
        <v>#DIV/0!</v>
      </c>
      <c r="N204" s="640"/>
      <c r="O204" s="640"/>
      <c r="P204" s="615" t="e">
        <f t="shared" si="108"/>
        <v>#DIV/0!</v>
      </c>
      <c r="Q204" s="640">
        <v>664</v>
      </c>
      <c r="R204" s="640">
        <v>664</v>
      </c>
      <c r="S204" s="615">
        <f t="shared" si="109"/>
        <v>100</v>
      </c>
      <c r="T204" s="640"/>
      <c r="U204" s="640"/>
      <c r="V204" s="615" t="e">
        <f t="shared" si="110"/>
        <v>#DIV/0!</v>
      </c>
      <c r="W204" s="640"/>
      <c r="X204" s="640"/>
      <c r="Y204" s="615" t="e">
        <f t="shared" si="111"/>
        <v>#DIV/0!</v>
      </c>
      <c r="Z204" s="640"/>
      <c r="AA204" s="640"/>
      <c r="AB204" s="615" t="e">
        <f t="shared" si="112"/>
        <v>#DIV/0!</v>
      </c>
      <c r="AC204" s="640"/>
      <c r="AD204" s="640"/>
      <c r="AE204" s="615" t="e">
        <f t="shared" si="113"/>
        <v>#DIV/0!</v>
      </c>
      <c r="AF204" s="640"/>
      <c r="AG204" s="640"/>
      <c r="AH204" s="615" t="e">
        <f t="shared" si="114"/>
        <v>#DIV/0!</v>
      </c>
      <c r="AI204" s="640"/>
      <c r="AJ204" s="640"/>
      <c r="AK204" s="615" t="e">
        <f t="shared" si="115"/>
        <v>#DIV/0!</v>
      </c>
      <c r="AL204" s="641"/>
      <c r="AM204" s="641"/>
      <c r="AN204" s="615" t="e">
        <f t="shared" si="116"/>
        <v>#DIV/0!</v>
      </c>
      <c r="AO204" s="640"/>
      <c r="AP204" s="640"/>
      <c r="AQ204" s="615" t="e">
        <f t="shared" si="117"/>
        <v>#DIV/0!</v>
      </c>
      <c r="AR204" s="640"/>
      <c r="AS204" s="640"/>
      <c r="AT204" s="615" t="e">
        <f t="shared" si="118"/>
        <v>#DIV/0!</v>
      </c>
      <c r="AU204" s="617">
        <f t="shared" si="119"/>
        <v>664</v>
      </c>
      <c r="AV204" s="617">
        <f t="shared" si="120"/>
        <v>664</v>
      </c>
      <c r="AW204" s="617">
        <f t="shared" si="121"/>
        <v>664</v>
      </c>
      <c r="AX204" s="618">
        <f t="shared" si="123"/>
        <v>100</v>
      </c>
      <c r="AY204" s="643"/>
      <c r="AZ204" s="643"/>
      <c r="BD204" s="405">
        <f t="shared" si="106"/>
        <v>664</v>
      </c>
      <c r="BE204" s="405">
        <f t="shared" si="105"/>
        <v>664</v>
      </c>
      <c r="BF204" s="405">
        <f t="shared" si="105"/>
        <v>664</v>
      </c>
      <c r="BG204" s="406">
        <f t="shared" si="86"/>
        <v>100</v>
      </c>
    </row>
    <row r="205" spans="1:59" ht="59.25" customHeight="1">
      <c r="A205" s="191" t="s">
        <v>77</v>
      </c>
      <c r="B205" s="636" t="s">
        <v>122</v>
      </c>
      <c r="C205" s="637"/>
      <c r="D205" s="637">
        <f t="shared" si="129"/>
        <v>0</v>
      </c>
      <c r="E205" s="637">
        <f t="shared" si="129"/>
        <v>0</v>
      </c>
      <c r="F205" s="409" t="e">
        <f t="shared" si="122"/>
        <v>#DIV/0!</v>
      </c>
      <c r="G205" s="638">
        <f t="shared" si="125"/>
        <v>120</v>
      </c>
      <c r="H205" s="638">
        <f t="shared" si="126"/>
        <v>120</v>
      </c>
      <c r="I205" s="638">
        <f>L205+O205+R205+U205+X205+AA205+AD205+AG205+AJ205+AM205+AP205+AS205</f>
        <v>120</v>
      </c>
      <c r="J205" s="639">
        <f t="shared" si="128"/>
        <v>100</v>
      </c>
      <c r="K205" s="640"/>
      <c r="L205" s="640"/>
      <c r="M205" s="615" t="e">
        <f t="shared" si="107"/>
        <v>#DIV/0!</v>
      </c>
      <c r="N205" s="640"/>
      <c r="O205" s="640"/>
      <c r="P205" s="615" t="e">
        <f t="shared" si="108"/>
        <v>#DIV/0!</v>
      </c>
      <c r="Q205" s="640">
        <v>120</v>
      </c>
      <c r="R205" s="640">
        <v>120</v>
      </c>
      <c r="S205" s="615">
        <f t="shared" si="109"/>
        <v>100</v>
      </c>
      <c r="T205" s="640"/>
      <c r="U205" s="640"/>
      <c r="V205" s="615" t="e">
        <f t="shared" si="110"/>
        <v>#DIV/0!</v>
      </c>
      <c r="W205" s="640"/>
      <c r="X205" s="640"/>
      <c r="Y205" s="615" t="e">
        <f t="shared" si="111"/>
        <v>#DIV/0!</v>
      </c>
      <c r="Z205" s="640"/>
      <c r="AA205" s="640"/>
      <c r="AB205" s="615" t="e">
        <f t="shared" si="112"/>
        <v>#DIV/0!</v>
      </c>
      <c r="AC205" s="640"/>
      <c r="AD205" s="640"/>
      <c r="AE205" s="615" t="e">
        <f t="shared" si="113"/>
        <v>#DIV/0!</v>
      </c>
      <c r="AF205" s="640"/>
      <c r="AG205" s="640"/>
      <c r="AH205" s="615" t="e">
        <f t="shared" si="114"/>
        <v>#DIV/0!</v>
      </c>
      <c r="AI205" s="640"/>
      <c r="AJ205" s="640"/>
      <c r="AK205" s="615" t="e">
        <f t="shared" si="115"/>
        <v>#DIV/0!</v>
      </c>
      <c r="AL205" s="641"/>
      <c r="AM205" s="641"/>
      <c r="AN205" s="615" t="e">
        <f t="shared" si="116"/>
        <v>#DIV/0!</v>
      </c>
      <c r="AO205" s="640"/>
      <c r="AP205" s="640"/>
      <c r="AQ205" s="615" t="e">
        <f t="shared" si="117"/>
        <v>#DIV/0!</v>
      </c>
      <c r="AR205" s="640"/>
      <c r="AS205" s="640"/>
      <c r="AT205" s="615" t="e">
        <f t="shared" si="118"/>
        <v>#DIV/0!</v>
      </c>
      <c r="AU205" s="617">
        <f t="shared" si="119"/>
        <v>120</v>
      </c>
      <c r="AV205" s="617">
        <f t="shared" si="120"/>
        <v>120</v>
      </c>
      <c r="AW205" s="617">
        <f t="shared" si="121"/>
        <v>120</v>
      </c>
      <c r="AX205" s="618">
        <f t="shared" si="123"/>
        <v>100</v>
      </c>
      <c r="AY205" s="643"/>
      <c r="AZ205" s="643"/>
      <c r="BD205" s="405">
        <f t="shared" si="106"/>
        <v>120</v>
      </c>
      <c r="BE205" s="405">
        <f t="shared" si="105"/>
        <v>120</v>
      </c>
      <c r="BF205" s="405">
        <f t="shared" si="105"/>
        <v>120</v>
      </c>
      <c r="BG205" s="406">
        <f t="shared" si="86"/>
        <v>100</v>
      </c>
    </row>
    <row r="206" spans="1:59" s="448" customFormat="1" ht="27" customHeight="1">
      <c r="A206" s="628" t="s">
        <v>123</v>
      </c>
      <c r="B206" s="97" t="s">
        <v>124</v>
      </c>
      <c r="C206" s="629">
        <f>SUM(C207:C209)</f>
        <v>0</v>
      </c>
      <c r="D206" s="629">
        <f>SUM(D207:D209)</f>
        <v>0</v>
      </c>
      <c r="E206" s="629">
        <f>SUM(E207:E209)</f>
        <v>0</v>
      </c>
      <c r="F206" s="398" t="e">
        <f t="shared" si="122"/>
        <v>#DIV/0!</v>
      </c>
      <c r="G206" s="646">
        <f t="shared" si="125"/>
        <v>68121.856</v>
      </c>
      <c r="H206" s="629">
        <f>SUM(H207:H209)</f>
        <v>68121.856</v>
      </c>
      <c r="I206" s="629">
        <f>SUM(I207:I209)</f>
        <v>68121.856</v>
      </c>
      <c r="J206" s="630">
        <f t="shared" si="128"/>
        <v>100</v>
      </c>
      <c r="K206" s="631">
        <f>SUM(K207:K209)</f>
        <v>0</v>
      </c>
      <c r="L206" s="631">
        <f>SUM(L207:L209)</f>
        <v>0</v>
      </c>
      <c r="M206" s="632" t="e">
        <f t="shared" si="107"/>
        <v>#DIV/0!</v>
      </c>
      <c r="N206" s="631">
        <f>SUM(N207:N209)</f>
        <v>0</v>
      </c>
      <c r="O206" s="631">
        <f>SUM(O207:O209)</f>
        <v>0</v>
      </c>
      <c r="P206" s="632" t="e">
        <f t="shared" si="108"/>
        <v>#DIV/0!</v>
      </c>
      <c r="Q206" s="631">
        <f>SUM(Q207:Q209)</f>
        <v>68121.856</v>
      </c>
      <c r="R206" s="631">
        <f>SUM(R207:R209)</f>
        <v>68121.856</v>
      </c>
      <c r="S206" s="632">
        <f t="shared" si="109"/>
        <v>100</v>
      </c>
      <c r="T206" s="631">
        <f>SUM(T207:T209)</f>
        <v>0</v>
      </c>
      <c r="U206" s="631">
        <f>SUM(U207:U209)</f>
        <v>0</v>
      </c>
      <c r="V206" s="632" t="e">
        <f t="shared" si="110"/>
        <v>#DIV/0!</v>
      </c>
      <c r="W206" s="631">
        <f>SUM(W207:W209)</f>
        <v>0</v>
      </c>
      <c r="X206" s="631">
        <f>SUM(X207:X209)</f>
        <v>0</v>
      </c>
      <c r="Y206" s="632" t="e">
        <f t="shared" si="111"/>
        <v>#DIV/0!</v>
      </c>
      <c r="Z206" s="631">
        <f>SUM(Z207:Z209)</f>
        <v>0</v>
      </c>
      <c r="AA206" s="631">
        <f>SUM(AA207:AA209)</f>
        <v>0</v>
      </c>
      <c r="AB206" s="632" t="e">
        <f t="shared" si="112"/>
        <v>#DIV/0!</v>
      </c>
      <c r="AC206" s="631">
        <f>SUM(AC207:AC209)</f>
        <v>0</v>
      </c>
      <c r="AD206" s="631">
        <f>SUM(AD207:AD209)</f>
        <v>0</v>
      </c>
      <c r="AE206" s="632" t="e">
        <f t="shared" si="113"/>
        <v>#DIV/0!</v>
      </c>
      <c r="AF206" s="631">
        <f>SUM(AF207:AF209)</f>
        <v>0</v>
      </c>
      <c r="AG206" s="631">
        <f>SUM(AG207:AG209)</f>
        <v>0</v>
      </c>
      <c r="AH206" s="632" t="e">
        <f t="shared" si="114"/>
        <v>#DIV/0!</v>
      </c>
      <c r="AI206" s="631">
        <f>SUM(AI207:AI209)</f>
        <v>0</v>
      </c>
      <c r="AJ206" s="631">
        <f>SUM(AJ207:AJ209)</f>
        <v>0</v>
      </c>
      <c r="AK206" s="632" t="e">
        <f t="shared" si="115"/>
        <v>#DIV/0!</v>
      </c>
      <c r="AL206" s="633">
        <f>SUM(AL207:AL209)</f>
        <v>0</v>
      </c>
      <c r="AM206" s="633">
        <f>SUM(AM207:AM209)</f>
        <v>0</v>
      </c>
      <c r="AN206" s="632" t="e">
        <f t="shared" si="116"/>
        <v>#DIV/0!</v>
      </c>
      <c r="AO206" s="631">
        <f>SUM(AO207:AO209)</f>
        <v>0</v>
      </c>
      <c r="AP206" s="631">
        <f>SUM(AP207:AP209)</f>
        <v>0</v>
      </c>
      <c r="AQ206" s="632" t="e">
        <f t="shared" si="117"/>
        <v>#DIV/0!</v>
      </c>
      <c r="AR206" s="631">
        <f>SUM(AR207:AR209)</f>
        <v>0</v>
      </c>
      <c r="AS206" s="631">
        <f>SUM(AS207:AS209)</f>
        <v>0</v>
      </c>
      <c r="AT206" s="632" t="e">
        <f t="shared" si="118"/>
        <v>#DIV/0!</v>
      </c>
      <c r="AU206" s="617">
        <f t="shared" si="119"/>
        <v>68121.856</v>
      </c>
      <c r="AV206" s="617">
        <f t="shared" si="120"/>
        <v>68121.856</v>
      </c>
      <c r="AW206" s="617">
        <f t="shared" si="121"/>
        <v>68121.856</v>
      </c>
      <c r="AX206" s="618">
        <f t="shared" si="123"/>
        <v>100</v>
      </c>
      <c r="AY206" s="644"/>
      <c r="AZ206" s="644"/>
      <c r="BD206" s="405">
        <f t="shared" si="106"/>
        <v>68121.856</v>
      </c>
      <c r="BE206" s="405">
        <f t="shared" si="105"/>
        <v>68121.856</v>
      </c>
      <c r="BF206" s="405">
        <f t="shared" si="105"/>
        <v>68121.856</v>
      </c>
      <c r="BG206" s="406">
        <f t="shared" si="86"/>
        <v>100</v>
      </c>
    </row>
    <row r="207" spans="1:59" ht="24.75" customHeight="1">
      <c r="A207" s="191" t="s">
        <v>125</v>
      </c>
      <c r="B207" s="636" t="s">
        <v>126</v>
      </c>
      <c r="C207" s="637"/>
      <c r="D207" s="637">
        <f aca="true" t="shared" si="130" ref="D207:E209">C207</f>
        <v>0</v>
      </c>
      <c r="E207" s="637">
        <f t="shared" si="130"/>
        <v>0</v>
      </c>
      <c r="F207" s="409" t="e">
        <f t="shared" si="122"/>
        <v>#DIV/0!</v>
      </c>
      <c r="G207" s="638">
        <f t="shared" si="125"/>
        <v>0</v>
      </c>
      <c r="H207" s="638">
        <f t="shared" si="126"/>
        <v>0</v>
      </c>
      <c r="I207" s="638">
        <f>L207+O207+R207+U207+X207+AA207+AD207+AG207+AJ207+AM207+AP207+AS207</f>
        <v>0</v>
      </c>
      <c r="J207" s="639" t="e">
        <f t="shared" si="128"/>
        <v>#DIV/0!</v>
      </c>
      <c r="K207" s="640"/>
      <c r="L207" s="640"/>
      <c r="M207" s="615" t="e">
        <f t="shared" si="107"/>
        <v>#DIV/0!</v>
      </c>
      <c r="N207" s="640"/>
      <c r="O207" s="640"/>
      <c r="P207" s="615" t="e">
        <f t="shared" si="108"/>
        <v>#DIV/0!</v>
      </c>
      <c r="Q207" s="640"/>
      <c r="R207" s="640"/>
      <c r="S207" s="615"/>
      <c r="T207" s="640"/>
      <c r="U207" s="640"/>
      <c r="V207" s="615" t="e">
        <f t="shared" si="110"/>
        <v>#DIV/0!</v>
      </c>
      <c r="W207" s="640"/>
      <c r="X207" s="640"/>
      <c r="Y207" s="615" t="e">
        <f t="shared" si="111"/>
        <v>#DIV/0!</v>
      </c>
      <c r="Z207" s="640"/>
      <c r="AA207" s="640"/>
      <c r="AB207" s="615" t="e">
        <f t="shared" si="112"/>
        <v>#DIV/0!</v>
      </c>
      <c r="AC207" s="640"/>
      <c r="AD207" s="640"/>
      <c r="AE207" s="615" t="e">
        <f t="shared" si="113"/>
        <v>#DIV/0!</v>
      </c>
      <c r="AF207" s="640"/>
      <c r="AG207" s="640"/>
      <c r="AH207" s="615" t="e">
        <f t="shared" si="114"/>
        <v>#DIV/0!</v>
      </c>
      <c r="AI207" s="640"/>
      <c r="AJ207" s="640"/>
      <c r="AK207" s="615" t="e">
        <f t="shared" si="115"/>
        <v>#DIV/0!</v>
      </c>
      <c r="AL207" s="641"/>
      <c r="AM207" s="641"/>
      <c r="AN207" s="615" t="e">
        <f t="shared" si="116"/>
        <v>#DIV/0!</v>
      </c>
      <c r="AO207" s="640"/>
      <c r="AP207" s="640"/>
      <c r="AQ207" s="615" t="e">
        <f t="shared" si="117"/>
        <v>#DIV/0!</v>
      </c>
      <c r="AR207" s="640"/>
      <c r="AS207" s="640"/>
      <c r="AT207" s="615" t="e">
        <f t="shared" si="118"/>
        <v>#DIV/0!</v>
      </c>
      <c r="AU207" s="617">
        <f t="shared" si="119"/>
        <v>0</v>
      </c>
      <c r="AV207" s="617">
        <f t="shared" si="120"/>
        <v>0</v>
      </c>
      <c r="AW207" s="617">
        <f t="shared" si="121"/>
        <v>0</v>
      </c>
      <c r="AX207" s="618" t="e">
        <f t="shared" si="123"/>
        <v>#DIV/0!</v>
      </c>
      <c r="AY207" s="643"/>
      <c r="AZ207" s="643"/>
      <c r="BD207" s="405">
        <f t="shared" si="106"/>
        <v>0</v>
      </c>
      <c r="BE207" s="405">
        <f t="shared" si="105"/>
        <v>0</v>
      </c>
      <c r="BF207" s="405">
        <f t="shared" si="105"/>
        <v>0</v>
      </c>
      <c r="BG207" s="406" t="e">
        <f t="shared" si="86"/>
        <v>#DIV/0!</v>
      </c>
    </row>
    <row r="208" spans="1:59" ht="28.5" customHeight="1">
      <c r="A208" s="191" t="s">
        <v>57</v>
      </c>
      <c r="B208" s="636" t="s">
        <v>492</v>
      </c>
      <c r="C208" s="637"/>
      <c r="D208" s="637">
        <f t="shared" si="130"/>
        <v>0</v>
      </c>
      <c r="E208" s="637">
        <f t="shared" si="130"/>
        <v>0</v>
      </c>
      <c r="F208" s="409" t="e">
        <f t="shared" si="122"/>
        <v>#DIV/0!</v>
      </c>
      <c r="G208" s="638">
        <f t="shared" si="125"/>
        <v>67321.856</v>
      </c>
      <c r="H208" s="638">
        <f t="shared" si="126"/>
        <v>67321.856</v>
      </c>
      <c r="I208" s="638">
        <f>L208+O208+R208+U208+X208+AA208+AD208+AG208+AJ208+AM208+AP208+AS208</f>
        <v>67321.856</v>
      </c>
      <c r="J208" s="639">
        <f t="shared" si="128"/>
        <v>100</v>
      </c>
      <c r="K208" s="640"/>
      <c r="L208" s="640"/>
      <c r="M208" s="615" t="e">
        <f t="shared" si="107"/>
        <v>#DIV/0!</v>
      </c>
      <c r="N208" s="640"/>
      <c r="O208" s="640"/>
      <c r="P208" s="615" t="e">
        <f t="shared" si="108"/>
        <v>#DIV/0!</v>
      </c>
      <c r="Q208" s="640">
        <v>67321.856</v>
      </c>
      <c r="R208" s="640">
        <v>67321.856</v>
      </c>
      <c r="S208" s="615">
        <f t="shared" si="109"/>
        <v>100</v>
      </c>
      <c r="T208" s="640"/>
      <c r="U208" s="640"/>
      <c r="V208" s="615" t="e">
        <f t="shared" si="110"/>
        <v>#DIV/0!</v>
      </c>
      <c r="W208" s="640"/>
      <c r="X208" s="640"/>
      <c r="Y208" s="615" t="e">
        <f t="shared" si="111"/>
        <v>#DIV/0!</v>
      </c>
      <c r="Z208" s="640"/>
      <c r="AA208" s="640"/>
      <c r="AB208" s="615" t="e">
        <f t="shared" si="112"/>
        <v>#DIV/0!</v>
      </c>
      <c r="AC208" s="640"/>
      <c r="AD208" s="640"/>
      <c r="AE208" s="615" t="e">
        <f t="shared" si="113"/>
        <v>#DIV/0!</v>
      </c>
      <c r="AF208" s="640"/>
      <c r="AG208" s="640"/>
      <c r="AH208" s="615" t="e">
        <f t="shared" si="114"/>
        <v>#DIV/0!</v>
      </c>
      <c r="AI208" s="640"/>
      <c r="AJ208" s="640"/>
      <c r="AK208" s="615" t="e">
        <f t="shared" si="115"/>
        <v>#DIV/0!</v>
      </c>
      <c r="AL208" s="641"/>
      <c r="AM208" s="641"/>
      <c r="AN208" s="615" t="e">
        <f t="shared" si="116"/>
        <v>#DIV/0!</v>
      </c>
      <c r="AO208" s="640"/>
      <c r="AP208" s="640"/>
      <c r="AQ208" s="615" t="e">
        <f t="shared" si="117"/>
        <v>#DIV/0!</v>
      </c>
      <c r="AR208" s="640"/>
      <c r="AS208" s="640"/>
      <c r="AT208" s="615" t="e">
        <f t="shared" si="118"/>
        <v>#DIV/0!</v>
      </c>
      <c r="AU208" s="617">
        <f t="shared" si="119"/>
        <v>67321.856</v>
      </c>
      <c r="AV208" s="617">
        <f t="shared" si="120"/>
        <v>67321.856</v>
      </c>
      <c r="AW208" s="617">
        <f t="shared" si="121"/>
        <v>67321.856</v>
      </c>
      <c r="AX208" s="618">
        <f t="shared" si="123"/>
        <v>100</v>
      </c>
      <c r="AY208" s="643"/>
      <c r="AZ208" s="643"/>
      <c r="BD208" s="405">
        <f t="shared" si="106"/>
        <v>67321.856</v>
      </c>
      <c r="BE208" s="405">
        <f t="shared" si="105"/>
        <v>67321.856</v>
      </c>
      <c r="BF208" s="405">
        <f t="shared" si="105"/>
        <v>67321.856</v>
      </c>
      <c r="BG208" s="406">
        <f t="shared" si="86"/>
        <v>100</v>
      </c>
    </row>
    <row r="209" spans="1:59" ht="41.25" customHeight="1">
      <c r="A209" s="191" t="s">
        <v>78</v>
      </c>
      <c r="B209" s="636" t="s">
        <v>127</v>
      </c>
      <c r="C209" s="637"/>
      <c r="D209" s="637">
        <f t="shared" si="130"/>
        <v>0</v>
      </c>
      <c r="E209" s="637">
        <f t="shared" si="130"/>
        <v>0</v>
      </c>
      <c r="F209" s="409" t="e">
        <f t="shared" si="122"/>
        <v>#DIV/0!</v>
      </c>
      <c r="G209" s="638">
        <f t="shared" si="125"/>
        <v>800</v>
      </c>
      <c r="H209" s="638">
        <f t="shared" si="126"/>
        <v>800</v>
      </c>
      <c r="I209" s="638">
        <f>L209+O209+R209+U209+X209+AA209+AD209+AG209+AJ209+AM209+AP209+AS209</f>
        <v>800</v>
      </c>
      <c r="J209" s="639">
        <f t="shared" si="128"/>
        <v>100</v>
      </c>
      <c r="K209" s="640"/>
      <c r="L209" s="640"/>
      <c r="M209" s="615" t="e">
        <f t="shared" si="107"/>
        <v>#DIV/0!</v>
      </c>
      <c r="N209" s="640"/>
      <c r="O209" s="640"/>
      <c r="P209" s="615" t="e">
        <f t="shared" si="108"/>
        <v>#DIV/0!</v>
      </c>
      <c r="Q209" s="640">
        <v>800</v>
      </c>
      <c r="R209" s="640">
        <v>800</v>
      </c>
      <c r="S209" s="615">
        <f t="shared" si="109"/>
        <v>100</v>
      </c>
      <c r="T209" s="640"/>
      <c r="U209" s="640"/>
      <c r="V209" s="615" t="e">
        <f t="shared" si="110"/>
        <v>#DIV/0!</v>
      </c>
      <c r="W209" s="640"/>
      <c r="X209" s="640"/>
      <c r="Y209" s="615" t="e">
        <f t="shared" si="111"/>
        <v>#DIV/0!</v>
      </c>
      <c r="Z209" s="640"/>
      <c r="AA209" s="640"/>
      <c r="AB209" s="615" t="e">
        <f t="shared" si="112"/>
        <v>#DIV/0!</v>
      </c>
      <c r="AC209" s="640"/>
      <c r="AD209" s="640"/>
      <c r="AE209" s="615" t="e">
        <f t="shared" si="113"/>
        <v>#DIV/0!</v>
      </c>
      <c r="AF209" s="640"/>
      <c r="AG209" s="640"/>
      <c r="AH209" s="615" t="e">
        <f t="shared" si="114"/>
        <v>#DIV/0!</v>
      </c>
      <c r="AI209" s="640"/>
      <c r="AJ209" s="640"/>
      <c r="AK209" s="615" t="e">
        <f t="shared" si="115"/>
        <v>#DIV/0!</v>
      </c>
      <c r="AL209" s="641"/>
      <c r="AM209" s="641"/>
      <c r="AN209" s="615" t="e">
        <f t="shared" si="116"/>
        <v>#DIV/0!</v>
      </c>
      <c r="AO209" s="640"/>
      <c r="AP209" s="640"/>
      <c r="AQ209" s="615" t="e">
        <f t="shared" si="117"/>
        <v>#DIV/0!</v>
      </c>
      <c r="AR209" s="640"/>
      <c r="AS209" s="640"/>
      <c r="AT209" s="615" t="e">
        <f t="shared" si="118"/>
        <v>#DIV/0!</v>
      </c>
      <c r="AU209" s="617">
        <f t="shared" si="119"/>
        <v>800</v>
      </c>
      <c r="AV209" s="617">
        <f t="shared" si="120"/>
        <v>800</v>
      </c>
      <c r="AW209" s="617">
        <f t="shared" si="121"/>
        <v>800</v>
      </c>
      <c r="AX209" s="618">
        <f t="shared" si="123"/>
        <v>100</v>
      </c>
      <c r="AY209" s="643"/>
      <c r="AZ209" s="643"/>
      <c r="BD209" s="405">
        <f t="shared" si="106"/>
        <v>800</v>
      </c>
      <c r="BE209" s="405">
        <f t="shared" si="105"/>
        <v>800</v>
      </c>
      <c r="BF209" s="405">
        <f t="shared" si="105"/>
        <v>800</v>
      </c>
      <c r="BG209" s="406">
        <f t="shared" si="86"/>
        <v>100</v>
      </c>
    </row>
    <row r="210" spans="1:59" s="448" customFormat="1" ht="25.5" customHeight="1">
      <c r="A210" s="628" t="s">
        <v>128</v>
      </c>
      <c r="B210" s="97" t="s">
        <v>129</v>
      </c>
      <c r="C210" s="629">
        <f>SUM(C211:C214)</f>
        <v>0</v>
      </c>
      <c r="D210" s="629">
        <f>SUM(D211:D214)</f>
        <v>0</v>
      </c>
      <c r="E210" s="629">
        <f>SUM(E211:E214)</f>
        <v>0</v>
      </c>
      <c r="F210" s="398" t="e">
        <f t="shared" si="122"/>
        <v>#DIV/0!</v>
      </c>
      <c r="G210" s="646">
        <f t="shared" si="125"/>
        <v>39665.54973</v>
      </c>
      <c r="H210" s="629">
        <f>SUM(H211:H214)</f>
        <v>39665.54973</v>
      </c>
      <c r="I210" s="629">
        <f>SUM(I211:I214)</f>
        <v>39665.54973</v>
      </c>
      <c r="J210" s="630">
        <f t="shared" si="128"/>
        <v>100</v>
      </c>
      <c r="K210" s="631">
        <f>SUM(K211:K214)</f>
        <v>0</v>
      </c>
      <c r="L210" s="631">
        <f>SUM(L211:L214)</f>
        <v>0</v>
      </c>
      <c r="M210" s="632" t="e">
        <f t="shared" si="107"/>
        <v>#DIV/0!</v>
      </c>
      <c r="N210" s="631">
        <f>SUM(N211:N214)</f>
        <v>0</v>
      </c>
      <c r="O210" s="631">
        <f>SUM(O211:O214)</f>
        <v>0</v>
      </c>
      <c r="P210" s="632" t="e">
        <f t="shared" si="108"/>
        <v>#DIV/0!</v>
      </c>
      <c r="Q210" s="631">
        <f>SUM(Q211:Q214)</f>
        <v>39665.54973</v>
      </c>
      <c r="R210" s="631">
        <f>SUM(R211:R214)</f>
        <v>39665.54973</v>
      </c>
      <c r="S210" s="632">
        <f t="shared" si="109"/>
        <v>100</v>
      </c>
      <c r="T210" s="631">
        <f>SUM(T211:T214)</f>
        <v>0</v>
      </c>
      <c r="U210" s="631">
        <f>SUM(U211:U214)</f>
        <v>0</v>
      </c>
      <c r="V210" s="632" t="e">
        <f t="shared" si="110"/>
        <v>#DIV/0!</v>
      </c>
      <c r="W210" s="631">
        <f>SUM(W211:W214)</f>
        <v>0</v>
      </c>
      <c r="X210" s="631">
        <f>SUM(X211:X214)</f>
        <v>0</v>
      </c>
      <c r="Y210" s="632" t="e">
        <f t="shared" si="111"/>
        <v>#DIV/0!</v>
      </c>
      <c r="Z210" s="631">
        <f>SUM(Z211:Z214)</f>
        <v>0</v>
      </c>
      <c r="AA210" s="631">
        <f>SUM(AA211:AA214)</f>
        <v>0</v>
      </c>
      <c r="AB210" s="632" t="e">
        <f t="shared" si="112"/>
        <v>#DIV/0!</v>
      </c>
      <c r="AC210" s="631">
        <f>SUM(AC211:AC214)</f>
        <v>0</v>
      </c>
      <c r="AD210" s="631">
        <f>SUM(AD211:AD214)</f>
        <v>0</v>
      </c>
      <c r="AE210" s="632" t="e">
        <f t="shared" si="113"/>
        <v>#DIV/0!</v>
      </c>
      <c r="AF210" s="631">
        <f>SUM(AF211:AF214)</f>
        <v>0</v>
      </c>
      <c r="AG210" s="631">
        <f>SUM(AG211:AG214)</f>
        <v>0</v>
      </c>
      <c r="AH210" s="632" t="e">
        <f t="shared" si="114"/>
        <v>#DIV/0!</v>
      </c>
      <c r="AI210" s="631">
        <f>SUM(AI211:AI214)</f>
        <v>0</v>
      </c>
      <c r="AJ210" s="631">
        <f>SUM(AJ211:AJ214)</f>
        <v>0</v>
      </c>
      <c r="AK210" s="632" t="e">
        <f t="shared" si="115"/>
        <v>#DIV/0!</v>
      </c>
      <c r="AL210" s="633">
        <f>SUM(AL211:AL214)</f>
        <v>0</v>
      </c>
      <c r="AM210" s="633">
        <f>SUM(AM211:AM214)</f>
        <v>0</v>
      </c>
      <c r="AN210" s="632" t="e">
        <f t="shared" si="116"/>
        <v>#DIV/0!</v>
      </c>
      <c r="AO210" s="631">
        <f>SUM(AO211:AO214)</f>
        <v>0</v>
      </c>
      <c r="AP210" s="631">
        <f>SUM(AP211:AP214)</f>
        <v>0</v>
      </c>
      <c r="AQ210" s="632" t="e">
        <f t="shared" si="117"/>
        <v>#DIV/0!</v>
      </c>
      <c r="AR210" s="631">
        <f>SUM(AR211:AR214)</f>
        <v>0</v>
      </c>
      <c r="AS210" s="631">
        <f>SUM(AS211:AS214)</f>
        <v>0</v>
      </c>
      <c r="AT210" s="632" t="e">
        <f t="shared" si="118"/>
        <v>#DIV/0!</v>
      </c>
      <c r="AU210" s="617">
        <f t="shared" si="119"/>
        <v>39665.54973</v>
      </c>
      <c r="AV210" s="617">
        <f t="shared" si="120"/>
        <v>39665.54973</v>
      </c>
      <c r="AW210" s="617">
        <f t="shared" si="121"/>
        <v>39665.54973</v>
      </c>
      <c r="AX210" s="618">
        <f t="shared" si="123"/>
        <v>100</v>
      </c>
      <c r="AY210" s="644"/>
      <c r="AZ210" s="644"/>
      <c r="BD210" s="405">
        <f t="shared" si="106"/>
        <v>39665.54973</v>
      </c>
      <c r="BE210" s="405">
        <f t="shared" si="105"/>
        <v>39665.54973</v>
      </c>
      <c r="BF210" s="405">
        <f t="shared" si="105"/>
        <v>39665.54973</v>
      </c>
      <c r="BG210" s="406">
        <f t="shared" si="86"/>
        <v>100</v>
      </c>
    </row>
    <row r="211" spans="1:59" ht="22.5" customHeight="1">
      <c r="A211" s="191" t="s">
        <v>130</v>
      </c>
      <c r="B211" s="636" t="s">
        <v>131</v>
      </c>
      <c r="C211" s="637"/>
      <c r="D211" s="637">
        <f aca="true" t="shared" si="131" ref="D211:E223">C211</f>
        <v>0</v>
      </c>
      <c r="E211" s="637">
        <f t="shared" si="131"/>
        <v>0</v>
      </c>
      <c r="F211" s="409" t="e">
        <f t="shared" si="122"/>
        <v>#DIV/0!</v>
      </c>
      <c r="G211" s="638">
        <f t="shared" si="125"/>
        <v>110</v>
      </c>
      <c r="H211" s="638">
        <f t="shared" si="126"/>
        <v>110</v>
      </c>
      <c r="I211" s="638">
        <f>L211+O211+R211+U211+X211+AA211+AD211+AG211+AJ211+AM211+AP211+AS211</f>
        <v>110</v>
      </c>
      <c r="J211" s="639">
        <f t="shared" si="128"/>
        <v>100</v>
      </c>
      <c r="K211" s="640"/>
      <c r="L211" s="640"/>
      <c r="M211" s="615" t="e">
        <f t="shared" si="107"/>
        <v>#DIV/0!</v>
      </c>
      <c r="N211" s="640"/>
      <c r="O211" s="640"/>
      <c r="P211" s="615" t="e">
        <f t="shared" si="108"/>
        <v>#DIV/0!</v>
      </c>
      <c r="Q211" s="640">
        <v>110</v>
      </c>
      <c r="R211" s="640">
        <v>110</v>
      </c>
      <c r="S211" s="632">
        <f t="shared" si="109"/>
        <v>100</v>
      </c>
      <c r="T211" s="640"/>
      <c r="U211" s="640"/>
      <c r="V211" s="615" t="e">
        <f t="shared" si="110"/>
        <v>#DIV/0!</v>
      </c>
      <c r="W211" s="640"/>
      <c r="X211" s="640"/>
      <c r="Y211" s="615" t="e">
        <f t="shared" si="111"/>
        <v>#DIV/0!</v>
      </c>
      <c r="Z211" s="640"/>
      <c r="AA211" s="640"/>
      <c r="AB211" s="615" t="e">
        <f t="shared" si="112"/>
        <v>#DIV/0!</v>
      </c>
      <c r="AC211" s="640"/>
      <c r="AD211" s="640"/>
      <c r="AE211" s="615" t="e">
        <f t="shared" si="113"/>
        <v>#DIV/0!</v>
      </c>
      <c r="AF211" s="640"/>
      <c r="AG211" s="640"/>
      <c r="AH211" s="615" t="e">
        <f t="shared" si="114"/>
        <v>#DIV/0!</v>
      </c>
      <c r="AI211" s="640"/>
      <c r="AJ211" s="640"/>
      <c r="AK211" s="615" t="e">
        <f t="shared" si="115"/>
        <v>#DIV/0!</v>
      </c>
      <c r="AL211" s="641"/>
      <c r="AM211" s="641"/>
      <c r="AN211" s="615" t="e">
        <f t="shared" si="116"/>
        <v>#DIV/0!</v>
      </c>
      <c r="AO211" s="640"/>
      <c r="AP211" s="640"/>
      <c r="AQ211" s="615" t="e">
        <f t="shared" si="117"/>
        <v>#DIV/0!</v>
      </c>
      <c r="AR211" s="640"/>
      <c r="AS211" s="640"/>
      <c r="AT211" s="615" t="e">
        <f t="shared" si="118"/>
        <v>#DIV/0!</v>
      </c>
      <c r="AU211" s="617">
        <f t="shared" si="119"/>
        <v>110</v>
      </c>
      <c r="AV211" s="617">
        <f t="shared" si="120"/>
        <v>110</v>
      </c>
      <c r="AW211" s="617">
        <f t="shared" si="121"/>
        <v>110</v>
      </c>
      <c r="AX211" s="618">
        <f t="shared" si="123"/>
        <v>100</v>
      </c>
      <c r="AY211" s="643"/>
      <c r="AZ211" s="643"/>
      <c r="BD211" s="405">
        <f t="shared" si="106"/>
        <v>110</v>
      </c>
      <c r="BE211" s="405">
        <f t="shared" si="105"/>
        <v>110</v>
      </c>
      <c r="BF211" s="405">
        <f t="shared" si="105"/>
        <v>110</v>
      </c>
      <c r="BG211" s="406">
        <f t="shared" si="86"/>
        <v>100</v>
      </c>
    </row>
    <row r="212" spans="1:59" ht="21" customHeight="1">
      <c r="A212" s="191" t="s">
        <v>132</v>
      </c>
      <c r="B212" s="636" t="s">
        <v>133</v>
      </c>
      <c r="C212" s="637"/>
      <c r="D212" s="637">
        <f t="shared" si="131"/>
        <v>0</v>
      </c>
      <c r="E212" s="637">
        <f t="shared" si="131"/>
        <v>0</v>
      </c>
      <c r="F212" s="409" t="e">
        <f t="shared" si="122"/>
        <v>#DIV/0!</v>
      </c>
      <c r="G212" s="638">
        <f t="shared" si="125"/>
        <v>4706</v>
      </c>
      <c r="H212" s="638">
        <f t="shared" si="126"/>
        <v>4706</v>
      </c>
      <c r="I212" s="638">
        <f>L212+O212+R212+U212+X212+AA212+AD212+AG212+AJ212+AM212+AP212+AS212</f>
        <v>4706</v>
      </c>
      <c r="J212" s="639">
        <f t="shared" si="128"/>
        <v>100</v>
      </c>
      <c r="K212" s="640"/>
      <c r="L212" s="640"/>
      <c r="M212" s="615" t="e">
        <f t="shared" si="107"/>
        <v>#DIV/0!</v>
      </c>
      <c r="N212" s="640"/>
      <c r="O212" s="640"/>
      <c r="P212" s="615" t="e">
        <f t="shared" si="108"/>
        <v>#DIV/0!</v>
      </c>
      <c r="Q212" s="640">
        <v>4706</v>
      </c>
      <c r="R212" s="640">
        <v>4706</v>
      </c>
      <c r="S212" s="632">
        <f t="shared" si="109"/>
        <v>100</v>
      </c>
      <c r="T212" s="640"/>
      <c r="U212" s="640"/>
      <c r="V212" s="615" t="e">
        <f t="shared" si="110"/>
        <v>#DIV/0!</v>
      </c>
      <c r="W212" s="640"/>
      <c r="X212" s="640"/>
      <c r="Y212" s="615" t="e">
        <f t="shared" si="111"/>
        <v>#DIV/0!</v>
      </c>
      <c r="Z212" s="640"/>
      <c r="AA212" s="640"/>
      <c r="AB212" s="615" t="e">
        <f t="shared" si="112"/>
        <v>#DIV/0!</v>
      </c>
      <c r="AC212" s="640"/>
      <c r="AD212" s="640"/>
      <c r="AE212" s="615" t="e">
        <f t="shared" si="113"/>
        <v>#DIV/0!</v>
      </c>
      <c r="AF212" s="640"/>
      <c r="AG212" s="640"/>
      <c r="AH212" s="615" t="e">
        <f t="shared" si="114"/>
        <v>#DIV/0!</v>
      </c>
      <c r="AI212" s="640"/>
      <c r="AJ212" s="640"/>
      <c r="AK212" s="615" t="e">
        <f t="shared" si="115"/>
        <v>#DIV/0!</v>
      </c>
      <c r="AL212" s="641"/>
      <c r="AM212" s="641"/>
      <c r="AN212" s="615" t="e">
        <f t="shared" si="116"/>
        <v>#DIV/0!</v>
      </c>
      <c r="AO212" s="640"/>
      <c r="AP212" s="640"/>
      <c r="AQ212" s="615" t="e">
        <f t="shared" si="117"/>
        <v>#DIV/0!</v>
      </c>
      <c r="AR212" s="640"/>
      <c r="AS212" s="640"/>
      <c r="AT212" s="615" t="e">
        <f t="shared" si="118"/>
        <v>#DIV/0!</v>
      </c>
      <c r="AU212" s="617">
        <f t="shared" si="119"/>
        <v>4706</v>
      </c>
      <c r="AV212" s="617">
        <f t="shared" si="120"/>
        <v>4706</v>
      </c>
      <c r="AW212" s="617">
        <f t="shared" si="121"/>
        <v>4706</v>
      </c>
      <c r="AX212" s="618">
        <f t="shared" si="123"/>
        <v>100</v>
      </c>
      <c r="AY212" s="643"/>
      <c r="AZ212" s="643"/>
      <c r="BD212" s="405">
        <f t="shared" si="106"/>
        <v>4706</v>
      </c>
      <c r="BE212" s="405">
        <f t="shared" si="105"/>
        <v>4706</v>
      </c>
      <c r="BF212" s="405">
        <f t="shared" si="105"/>
        <v>4706</v>
      </c>
      <c r="BG212" s="406">
        <f t="shared" si="86"/>
        <v>100</v>
      </c>
    </row>
    <row r="213" spans="1:59" ht="22.5" customHeight="1">
      <c r="A213" s="191" t="s">
        <v>79</v>
      </c>
      <c r="B213" s="636" t="s">
        <v>80</v>
      </c>
      <c r="C213" s="637"/>
      <c r="D213" s="637">
        <f t="shared" si="131"/>
        <v>0</v>
      </c>
      <c r="E213" s="637">
        <f t="shared" si="131"/>
        <v>0</v>
      </c>
      <c r="F213" s="409" t="e">
        <f t="shared" si="122"/>
        <v>#DIV/0!</v>
      </c>
      <c r="G213" s="638">
        <f t="shared" si="125"/>
        <v>28755.83093</v>
      </c>
      <c r="H213" s="638">
        <f t="shared" si="126"/>
        <v>28755.83093</v>
      </c>
      <c r="I213" s="638">
        <f>L213+O213+R213+U213+X213+AA213+AD213+AG213+AJ213+AM213+AP213+AS213</f>
        <v>28755.83093</v>
      </c>
      <c r="J213" s="639">
        <f t="shared" si="128"/>
        <v>100</v>
      </c>
      <c r="K213" s="640"/>
      <c r="L213" s="640"/>
      <c r="M213" s="615" t="e">
        <f t="shared" si="107"/>
        <v>#DIV/0!</v>
      </c>
      <c r="N213" s="640"/>
      <c r="O213" s="640"/>
      <c r="P213" s="615" t="e">
        <f t="shared" si="108"/>
        <v>#DIV/0!</v>
      </c>
      <c r="Q213" s="640">
        <v>28755.83093</v>
      </c>
      <c r="R213" s="640">
        <v>28755.83093</v>
      </c>
      <c r="S213" s="632">
        <f t="shared" si="109"/>
        <v>100</v>
      </c>
      <c r="T213" s="640"/>
      <c r="U213" s="640"/>
      <c r="V213" s="615" t="e">
        <f t="shared" si="110"/>
        <v>#DIV/0!</v>
      </c>
      <c r="W213" s="640"/>
      <c r="X213" s="640"/>
      <c r="Y213" s="615" t="e">
        <f t="shared" si="111"/>
        <v>#DIV/0!</v>
      </c>
      <c r="Z213" s="640"/>
      <c r="AA213" s="640"/>
      <c r="AB213" s="615" t="e">
        <f t="shared" si="112"/>
        <v>#DIV/0!</v>
      </c>
      <c r="AC213" s="640"/>
      <c r="AD213" s="640"/>
      <c r="AE213" s="615" t="e">
        <f t="shared" si="113"/>
        <v>#DIV/0!</v>
      </c>
      <c r="AF213" s="640"/>
      <c r="AG213" s="640"/>
      <c r="AH213" s="615" t="e">
        <f t="shared" si="114"/>
        <v>#DIV/0!</v>
      </c>
      <c r="AI213" s="640"/>
      <c r="AJ213" s="640"/>
      <c r="AK213" s="615" t="e">
        <f t="shared" si="115"/>
        <v>#DIV/0!</v>
      </c>
      <c r="AL213" s="641"/>
      <c r="AM213" s="641"/>
      <c r="AN213" s="615" t="e">
        <f t="shared" si="116"/>
        <v>#DIV/0!</v>
      </c>
      <c r="AO213" s="640"/>
      <c r="AP213" s="640"/>
      <c r="AQ213" s="615" t="e">
        <f t="shared" si="117"/>
        <v>#DIV/0!</v>
      </c>
      <c r="AR213" s="640"/>
      <c r="AS213" s="640"/>
      <c r="AT213" s="615" t="e">
        <f t="shared" si="118"/>
        <v>#DIV/0!</v>
      </c>
      <c r="AU213" s="617">
        <f t="shared" si="119"/>
        <v>28755.83093</v>
      </c>
      <c r="AV213" s="617">
        <f t="shared" si="120"/>
        <v>28755.83093</v>
      </c>
      <c r="AW213" s="617">
        <f t="shared" si="121"/>
        <v>28755.83093</v>
      </c>
      <c r="AX213" s="618">
        <f t="shared" si="123"/>
        <v>100</v>
      </c>
      <c r="AY213" s="643"/>
      <c r="AZ213" s="643"/>
      <c r="BD213" s="405">
        <f t="shared" si="106"/>
        <v>28755.83093</v>
      </c>
      <c r="BE213" s="405">
        <f t="shared" si="105"/>
        <v>28755.83093</v>
      </c>
      <c r="BF213" s="405">
        <f t="shared" si="105"/>
        <v>28755.83093</v>
      </c>
      <c r="BG213" s="406">
        <f t="shared" si="86"/>
        <v>100</v>
      </c>
    </row>
    <row r="214" spans="1:59" ht="40.5" customHeight="1">
      <c r="A214" s="191" t="s">
        <v>49</v>
      </c>
      <c r="B214" s="636" t="s">
        <v>50</v>
      </c>
      <c r="C214" s="637"/>
      <c r="D214" s="637">
        <f t="shared" si="131"/>
        <v>0</v>
      </c>
      <c r="E214" s="637">
        <f t="shared" si="131"/>
        <v>0</v>
      </c>
      <c r="F214" s="409" t="e">
        <f t="shared" si="122"/>
        <v>#DIV/0!</v>
      </c>
      <c r="G214" s="638">
        <f t="shared" si="125"/>
        <v>6093.7188</v>
      </c>
      <c r="H214" s="638">
        <f t="shared" si="126"/>
        <v>6093.7188</v>
      </c>
      <c r="I214" s="638">
        <f>L214+O214+R214+U214+X214+AA214+AD214+AG214+AJ214+AM214+AP214+AS214</f>
        <v>6093.7188</v>
      </c>
      <c r="J214" s="639">
        <f t="shared" si="128"/>
        <v>100</v>
      </c>
      <c r="K214" s="640"/>
      <c r="L214" s="640"/>
      <c r="M214" s="615" t="e">
        <f t="shared" si="107"/>
        <v>#DIV/0!</v>
      </c>
      <c r="N214" s="640"/>
      <c r="O214" s="640"/>
      <c r="P214" s="615" t="e">
        <f t="shared" si="108"/>
        <v>#DIV/0!</v>
      </c>
      <c r="Q214" s="640">
        <v>6093.7188</v>
      </c>
      <c r="R214" s="640">
        <v>6093.7188</v>
      </c>
      <c r="S214" s="632">
        <f t="shared" si="109"/>
        <v>100</v>
      </c>
      <c r="T214" s="640"/>
      <c r="U214" s="640"/>
      <c r="V214" s="615" t="e">
        <f t="shared" si="110"/>
        <v>#DIV/0!</v>
      </c>
      <c r="W214" s="640"/>
      <c r="X214" s="640"/>
      <c r="Y214" s="615" t="e">
        <f t="shared" si="111"/>
        <v>#DIV/0!</v>
      </c>
      <c r="Z214" s="640"/>
      <c r="AA214" s="640"/>
      <c r="AB214" s="615" t="e">
        <f t="shared" si="112"/>
        <v>#DIV/0!</v>
      </c>
      <c r="AC214" s="640"/>
      <c r="AD214" s="640"/>
      <c r="AE214" s="615" t="e">
        <f t="shared" si="113"/>
        <v>#DIV/0!</v>
      </c>
      <c r="AF214" s="640"/>
      <c r="AG214" s="640"/>
      <c r="AH214" s="615" t="e">
        <f t="shared" si="114"/>
        <v>#DIV/0!</v>
      </c>
      <c r="AI214" s="640"/>
      <c r="AJ214" s="640"/>
      <c r="AK214" s="615" t="e">
        <f t="shared" si="115"/>
        <v>#DIV/0!</v>
      </c>
      <c r="AL214" s="641"/>
      <c r="AM214" s="641"/>
      <c r="AN214" s="615" t="e">
        <f t="shared" si="116"/>
        <v>#DIV/0!</v>
      </c>
      <c r="AO214" s="640"/>
      <c r="AP214" s="640"/>
      <c r="AQ214" s="615" t="e">
        <f t="shared" si="117"/>
        <v>#DIV/0!</v>
      </c>
      <c r="AR214" s="640"/>
      <c r="AS214" s="640"/>
      <c r="AT214" s="615" t="e">
        <f t="shared" si="118"/>
        <v>#DIV/0!</v>
      </c>
      <c r="AU214" s="617">
        <f t="shared" si="119"/>
        <v>6093.7188</v>
      </c>
      <c r="AV214" s="617">
        <f t="shared" si="120"/>
        <v>6093.7188</v>
      </c>
      <c r="AW214" s="617">
        <f t="shared" si="121"/>
        <v>6093.7188</v>
      </c>
      <c r="AX214" s="618">
        <f t="shared" si="123"/>
        <v>100</v>
      </c>
      <c r="AY214" s="643"/>
      <c r="AZ214" s="643"/>
      <c r="BD214" s="405">
        <f t="shared" si="106"/>
        <v>6093.7188</v>
      </c>
      <c r="BE214" s="405">
        <f t="shared" si="105"/>
        <v>6093.7188</v>
      </c>
      <c r="BF214" s="405">
        <f t="shared" si="105"/>
        <v>6093.7188</v>
      </c>
      <c r="BG214" s="406">
        <f t="shared" si="86"/>
        <v>100</v>
      </c>
    </row>
    <row r="215" spans="1:59" s="448" customFormat="1" ht="21" customHeight="1">
      <c r="A215" s="628" t="s">
        <v>134</v>
      </c>
      <c r="B215" s="97" t="s">
        <v>135</v>
      </c>
      <c r="C215" s="629">
        <f>SUM(C216:C221)</f>
        <v>0</v>
      </c>
      <c r="D215" s="629">
        <f>SUM(D216:D221)</f>
        <v>0</v>
      </c>
      <c r="E215" s="629">
        <f>SUM(E216:E221)</f>
        <v>0</v>
      </c>
      <c r="F215" s="398" t="e">
        <f t="shared" si="122"/>
        <v>#DIV/0!</v>
      </c>
      <c r="G215" s="646">
        <f t="shared" si="125"/>
        <v>150</v>
      </c>
      <c r="H215" s="629">
        <f>SUM(H216:H221)</f>
        <v>150</v>
      </c>
      <c r="I215" s="629">
        <f>SUM(I216:I221)</f>
        <v>150</v>
      </c>
      <c r="J215" s="630">
        <f t="shared" si="128"/>
        <v>100</v>
      </c>
      <c r="K215" s="631">
        <f>SUM(K216:K221)</f>
        <v>0</v>
      </c>
      <c r="L215" s="631">
        <f>SUM(L216:L221)</f>
        <v>0</v>
      </c>
      <c r="M215" s="632" t="e">
        <f t="shared" si="107"/>
        <v>#DIV/0!</v>
      </c>
      <c r="N215" s="631">
        <f>SUM(N216:N221)</f>
        <v>0</v>
      </c>
      <c r="O215" s="631">
        <f>SUM(O216:O221)</f>
        <v>0</v>
      </c>
      <c r="P215" s="632" t="e">
        <f t="shared" si="108"/>
        <v>#DIV/0!</v>
      </c>
      <c r="Q215" s="631">
        <f>SUM(Q216:Q221)</f>
        <v>150</v>
      </c>
      <c r="R215" s="631">
        <f>SUM(R216:R221)</f>
        <v>150</v>
      </c>
      <c r="S215" s="632">
        <f t="shared" si="109"/>
        <v>100</v>
      </c>
      <c r="T215" s="631">
        <f>SUM(T216:T221)</f>
        <v>0</v>
      </c>
      <c r="U215" s="631">
        <f>SUM(U216:U221)</f>
        <v>0</v>
      </c>
      <c r="V215" s="632" t="e">
        <f t="shared" si="110"/>
        <v>#DIV/0!</v>
      </c>
      <c r="W215" s="631">
        <f>SUM(W216:W221)</f>
        <v>0</v>
      </c>
      <c r="X215" s="631">
        <f>SUM(X216:X221)</f>
        <v>0</v>
      </c>
      <c r="Y215" s="632" t="e">
        <f t="shared" si="111"/>
        <v>#DIV/0!</v>
      </c>
      <c r="Z215" s="631">
        <f>SUM(Z216:Z221)</f>
        <v>0</v>
      </c>
      <c r="AA215" s="631">
        <f>SUM(AA216:AA221)</f>
        <v>0</v>
      </c>
      <c r="AB215" s="632" t="e">
        <f t="shared" si="112"/>
        <v>#DIV/0!</v>
      </c>
      <c r="AC215" s="631">
        <f>SUM(AC216:AC221)</f>
        <v>0</v>
      </c>
      <c r="AD215" s="631">
        <f>SUM(AD216:AD221)</f>
        <v>0</v>
      </c>
      <c r="AE215" s="632" t="e">
        <f t="shared" si="113"/>
        <v>#DIV/0!</v>
      </c>
      <c r="AF215" s="631">
        <f>SUM(AF216:AF221)</f>
        <v>0</v>
      </c>
      <c r="AG215" s="631">
        <f>SUM(AG216:AG221)</f>
        <v>0</v>
      </c>
      <c r="AH215" s="632" t="e">
        <f t="shared" si="114"/>
        <v>#DIV/0!</v>
      </c>
      <c r="AI215" s="631">
        <f>SUM(AI216:AI221)</f>
        <v>0</v>
      </c>
      <c r="AJ215" s="631">
        <f>SUM(AJ216:AJ221)</f>
        <v>0</v>
      </c>
      <c r="AK215" s="632" t="e">
        <f t="shared" si="115"/>
        <v>#DIV/0!</v>
      </c>
      <c r="AL215" s="633">
        <f>SUM(AL216:AL221)</f>
        <v>0</v>
      </c>
      <c r="AM215" s="633">
        <f>SUM(AM216:AM221)</f>
        <v>0</v>
      </c>
      <c r="AN215" s="632" t="e">
        <f t="shared" si="116"/>
        <v>#DIV/0!</v>
      </c>
      <c r="AO215" s="631">
        <f>SUM(AO216:AO221)</f>
        <v>0</v>
      </c>
      <c r="AP215" s="631">
        <f>SUM(AP216:AP221)</f>
        <v>0</v>
      </c>
      <c r="AQ215" s="632" t="e">
        <f t="shared" si="117"/>
        <v>#DIV/0!</v>
      </c>
      <c r="AR215" s="631">
        <f>SUM(AR216:AR221)</f>
        <v>0</v>
      </c>
      <c r="AS215" s="631">
        <f>SUM(AS216:AS221)</f>
        <v>0</v>
      </c>
      <c r="AT215" s="632" t="e">
        <f t="shared" si="118"/>
        <v>#DIV/0!</v>
      </c>
      <c r="AU215" s="617">
        <f t="shared" si="119"/>
        <v>150</v>
      </c>
      <c r="AV215" s="617">
        <f t="shared" si="120"/>
        <v>150</v>
      </c>
      <c r="AW215" s="617">
        <f t="shared" si="121"/>
        <v>150</v>
      </c>
      <c r="AX215" s="618">
        <f t="shared" si="123"/>
        <v>100</v>
      </c>
      <c r="AY215" s="644"/>
      <c r="AZ215" s="644"/>
      <c r="BD215" s="405">
        <f t="shared" si="106"/>
        <v>150</v>
      </c>
      <c r="BE215" s="405">
        <f t="shared" si="105"/>
        <v>150</v>
      </c>
      <c r="BF215" s="405">
        <f t="shared" si="105"/>
        <v>150</v>
      </c>
      <c r="BG215" s="406">
        <f t="shared" si="86"/>
        <v>100</v>
      </c>
    </row>
    <row r="216" spans="1:59" ht="30.75" customHeight="1">
      <c r="A216" s="191" t="s">
        <v>136</v>
      </c>
      <c r="B216" s="636" t="s">
        <v>137</v>
      </c>
      <c r="C216" s="647"/>
      <c r="D216" s="637">
        <f aca="true" t="shared" si="132" ref="D216:D221">C216</f>
        <v>0</v>
      </c>
      <c r="E216" s="637">
        <f t="shared" si="131"/>
        <v>0</v>
      </c>
      <c r="F216" s="409" t="e">
        <f t="shared" si="122"/>
        <v>#DIV/0!</v>
      </c>
      <c r="G216" s="638">
        <f t="shared" si="125"/>
        <v>0</v>
      </c>
      <c r="H216" s="638">
        <f t="shared" si="126"/>
        <v>0</v>
      </c>
      <c r="I216" s="638">
        <f aca="true" t="shared" si="133" ref="I216:I221">L216+O216+R216+U216+X216+AA216+AD216+AG216+AJ216+AM216+AP216+AS216</f>
        <v>0</v>
      </c>
      <c r="J216" s="639" t="e">
        <f t="shared" si="128"/>
        <v>#DIV/0!</v>
      </c>
      <c r="K216" s="640"/>
      <c r="L216" s="640"/>
      <c r="M216" s="615" t="e">
        <f t="shared" si="107"/>
        <v>#DIV/0!</v>
      </c>
      <c r="N216" s="640"/>
      <c r="O216" s="640"/>
      <c r="P216" s="615" t="e">
        <f t="shared" si="108"/>
        <v>#DIV/0!</v>
      </c>
      <c r="Q216" s="640"/>
      <c r="R216" s="640"/>
      <c r="S216" s="615"/>
      <c r="T216" s="640"/>
      <c r="U216" s="640"/>
      <c r="V216" s="615" t="e">
        <f t="shared" si="110"/>
        <v>#DIV/0!</v>
      </c>
      <c r="W216" s="640"/>
      <c r="X216" s="640"/>
      <c r="Y216" s="615" t="e">
        <f t="shared" si="111"/>
        <v>#DIV/0!</v>
      </c>
      <c r="Z216" s="640"/>
      <c r="AA216" s="640"/>
      <c r="AB216" s="615" t="e">
        <f t="shared" si="112"/>
        <v>#DIV/0!</v>
      </c>
      <c r="AC216" s="640"/>
      <c r="AD216" s="640"/>
      <c r="AE216" s="615" t="e">
        <f t="shared" si="113"/>
        <v>#DIV/0!</v>
      </c>
      <c r="AF216" s="640"/>
      <c r="AG216" s="640"/>
      <c r="AH216" s="615" t="e">
        <f t="shared" si="114"/>
        <v>#DIV/0!</v>
      </c>
      <c r="AI216" s="640"/>
      <c r="AJ216" s="640"/>
      <c r="AK216" s="615" t="e">
        <f t="shared" si="115"/>
        <v>#DIV/0!</v>
      </c>
      <c r="AL216" s="641"/>
      <c r="AM216" s="641"/>
      <c r="AN216" s="615" t="e">
        <f t="shared" si="116"/>
        <v>#DIV/0!</v>
      </c>
      <c r="AO216" s="640"/>
      <c r="AP216" s="640"/>
      <c r="AQ216" s="615" t="e">
        <f t="shared" si="117"/>
        <v>#DIV/0!</v>
      </c>
      <c r="AR216" s="640"/>
      <c r="AS216" s="640"/>
      <c r="AT216" s="615" t="e">
        <f t="shared" si="118"/>
        <v>#DIV/0!</v>
      </c>
      <c r="AU216" s="617">
        <f t="shared" si="119"/>
        <v>0</v>
      </c>
      <c r="AV216" s="617">
        <f t="shared" si="120"/>
        <v>0</v>
      </c>
      <c r="AW216" s="617">
        <f t="shared" si="121"/>
        <v>0</v>
      </c>
      <c r="AX216" s="618" t="e">
        <f t="shared" si="123"/>
        <v>#DIV/0!</v>
      </c>
      <c r="AY216" s="643"/>
      <c r="AZ216" s="643"/>
      <c r="BD216" s="405">
        <f t="shared" si="106"/>
        <v>0</v>
      </c>
      <c r="BE216" s="405">
        <f t="shared" si="105"/>
        <v>0</v>
      </c>
      <c r="BF216" s="405">
        <f t="shared" si="105"/>
        <v>0</v>
      </c>
      <c r="BG216" s="406" t="e">
        <f t="shared" si="86"/>
        <v>#DIV/0!</v>
      </c>
    </row>
    <row r="217" spans="1:59" ht="21" customHeight="1">
      <c r="A217" s="191" t="s">
        <v>138</v>
      </c>
      <c r="B217" s="636" t="s">
        <v>139</v>
      </c>
      <c r="C217" s="647"/>
      <c r="D217" s="637">
        <f t="shared" si="132"/>
        <v>0</v>
      </c>
      <c r="E217" s="637">
        <f t="shared" si="131"/>
        <v>0</v>
      </c>
      <c r="F217" s="409" t="e">
        <f t="shared" si="122"/>
        <v>#DIV/0!</v>
      </c>
      <c r="G217" s="638">
        <f t="shared" si="125"/>
        <v>0</v>
      </c>
      <c r="H217" s="638">
        <f t="shared" si="126"/>
        <v>0</v>
      </c>
      <c r="I217" s="638">
        <f t="shared" si="133"/>
        <v>0</v>
      </c>
      <c r="J217" s="639" t="e">
        <f t="shared" si="128"/>
        <v>#DIV/0!</v>
      </c>
      <c r="K217" s="640"/>
      <c r="L217" s="640"/>
      <c r="M217" s="615" t="e">
        <f t="shared" si="107"/>
        <v>#DIV/0!</v>
      </c>
      <c r="N217" s="640"/>
      <c r="O217" s="640"/>
      <c r="P217" s="615" t="e">
        <f t="shared" si="108"/>
        <v>#DIV/0!</v>
      </c>
      <c r="Q217" s="640"/>
      <c r="R217" s="640"/>
      <c r="S217" s="615"/>
      <c r="T217" s="640"/>
      <c r="U217" s="640"/>
      <c r="V217" s="615" t="e">
        <f t="shared" si="110"/>
        <v>#DIV/0!</v>
      </c>
      <c r="W217" s="640"/>
      <c r="X217" s="640"/>
      <c r="Y217" s="615" t="e">
        <f t="shared" si="111"/>
        <v>#DIV/0!</v>
      </c>
      <c r="Z217" s="640"/>
      <c r="AA217" s="640"/>
      <c r="AB217" s="615" t="e">
        <f t="shared" si="112"/>
        <v>#DIV/0!</v>
      </c>
      <c r="AC217" s="640"/>
      <c r="AD217" s="640"/>
      <c r="AE217" s="615" t="e">
        <f t="shared" si="113"/>
        <v>#DIV/0!</v>
      </c>
      <c r="AF217" s="640"/>
      <c r="AG217" s="640"/>
      <c r="AH217" s="615" t="e">
        <f t="shared" si="114"/>
        <v>#DIV/0!</v>
      </c>
      <c r="AI217" s="640"/>
      <c r="AJ217" s="640"/>
      <c r="AK217" s="615" t="e">
        <f t="shared" si="115"/>
        <v>#DIV/0!</v>
      </c>
      <c r="AL217" s="641"/>
      <c r="AM217" s="641"/>
      <c r="AN217" s="615" t="e">
        <f t="shared" si="116"/>
        <v>#DIV/0!</v>
      </c>
      <c r="AO217" s="640"/>
      <c r="AP217" s="640"/>
      <c r="AQ217" s="615" t="e">
        <f t="shared" si="117"/>
        <v>#DIV/0!</v>
      </c>
      <c r="AR217" s="640"/>
      <c r="AS217" s="640"/>
      <c r="AT217" s="615" t="e">
        <f t="shared" si="118"/>
        <v>#DIV/0!</v>
      </c>
      <c r="AU217" s="617">
        <f t="shared" si="119"/>
        <v>0</v>
      </c>
      <c r="AV217" s="617">
        <f t="shared" si="120"/>
        <v>0</v>
      </c>
      <c r="AW217" s="617">
        <f t="shared" si="121"/>
        <v>0</v>
      </c>
      <c r="AX217" s="618" t="e">
        <f t="shared" si="123"/>
        <v>#DIV/0!</v>
      </c>
      <c r="AY217" s="643"/>
      <c r="AZ217" s="643"/>
      <c r="BD217" s="405">
        <f t="shared" si="106"/>
        <v>0</v>
      </c>
      <c r="BE217" s="405">
        <f t="shared" si="105"/>
        <v>0</v>
      </c>
      <c r="BF217" s="405">
        <f t="shared" si="105"/>
        <v>0</v>
      </c>
      <c r="BG217" s="406" t="e">
        <f t="shared" si="86"/>
        <v>#DIV/0!</v>
      </c>
    </row>
    <row r="218" spans="1:59" ht="24" customHeight="1">
      <c r="A218" s="191" t="s">
        <v>314</v>
      </c>
      <c r="B218" s="636" t="s">
        <v>315</v>
      </c>
      <c r="C218" s="647"/>
      <c r="D218" s="637">
        <f t="shared" si="132"/>
        <v>0</v>
      </c>
      <c r="E218" s="637">
        <f t="shared" si="131"/>
        <v>0</v>
      </c>
      <c r="F218" s="409" t="e">
        <f>E218/D218*100</f>
        <v>#DIV/0!</v>
      </c>
      <c r="G218" s="638">
        <f t="shared" si="125"/>
        <v>0</v>
      </c>
      <c r="H218" s="638">
        <f t="shared" si="126"/>
        <v>0</v>
      </c>
      <c r="I218" s="638">
        <f t="shared" si="133"/>
        <v>0</v>
      </c>
      <c r="J218" s="639" t="e">
        <f t="shared" si="128"/>
        <v>#DIV/0!</v>
      </c>
      <c r="K218" s="640"/>
      <c r="L218" s="640"/>
      <c r="M218" s="615" t="e">
        <f>L218/K218*100</f>
        <v>#DIV/0!</v>
      </c>
      <c r="N218" s="640"/>
      <c r="O218" s="640"/>
      <c r="P218" s="615" t="e">
        <f>O218/N218*100</f>
        <v>#DIV/0!</v>
      </c>
      <c r="Q218" s="640"/>
      <c r="R218" s="640"/>
      <c r="S218" s="615"/>
      <c r="T218" s="640"/>
      <c r="U218" s="640"/>
      <c r="V218" s="615" t="e">
        <f>U218/T218*100</f>
        <v>#DIV/0!</v>
      </c>
      <c r="W218" s="640"/>
      <c r="X218" s="640"/>
      <c r="Y218" s="615" t="e">
        <f>X218/W218*100</f>
        <v>#DIV/0!</v>
      </c>
      <c r="Z218" s="640"/>
      <c r="AA218" s="640"/>
      <c r="AB218" s="615" t="e">
        <f>AA218/Z218*100</f>
        <v>#DIV/0!</v>
      </c>
      <c r="AC218" s="640"/>
      <c r="AD218" s="640"/>
      <c r="AE218" s="615" t="e">
        <f>AD218/AC218*100</f>
        <v>#DIV/0!</v>
      </c>
      <c r="AF218" s="640"/>
      <c r="AG218" s="640"/>
      <c r="AH218" s="615" t="e">
        <f>AG218/AF218*100</f>
        <v>#DIV/0!</v>
      </c>
      <c r="AI218" s="640"/>
      <c r="AJ218" s="640"/>
      <c r="AK218" s="615" t="e">
        <f>AJ218/AI218*100</f>
        <v>#DIV/0!</v>
      </c>
      <c r="AL218" s="641"/>
      <c r="AM218" s="641"/>
      <c r="AN218" s="615" t="e">
        <f>AM218/AL218*100</f>
        <v>#DIV/0!</v>
      </c>
      <c r="AO218" s="640"/>
      <c r="AP218" s="640"/>
      <c r="AQ218" s="615" t="e">
        <f>AP218/AO218*100</f>
        <v>#DIV/0!</v>
      </c>
      <c r="AR218" s="640"/>
      <c r="AS218" s="640"/>
      <c r="AT218" s="615" t="e">
        <f>AS218/AR218*100</f>
        <v>#DIV/0!</v>
      </c>
      <c r="AU218" s="617">
        <f t="shared" si="119"/>
        <v>0</v>
      </c>
      <c r="AV218" s="617">
        <f t="shared" si="120"/>
        <v>0</v>
      </c>
      <c r="AW218" s="617">
        <f t="shared" si="121"/>
        <v>0</v>
      </c>
      <c r="AX218" s="618" t="e">
        <f>AW218/AV218*100</f>
        <v>#DIV/0!</v>
      </c>
      <c r="AY218" s="643"/>
      <c r="AZ218" s="643"/>
      <c r="BD218" s="405">
        <f>BE218</f>
        <v>0</v>
      </c>
      <c r="BE218" s="405">
        <f>AR218+AO218+AL218+AI218+AF218+AC218+Z218+W218+T218+Q218+N218+K218</f>
        <v>0</v>
      </c>
      <c r="BF218" s="405">
        <f>AS218+AP218+AM218+AJ218+AG218+AD218+AA218+X218+U218+R218+O218+L218</f>
        <v>0</v>
      </c>
      <c r="BG218" s="406" t="e">
        <f>BF218/BE218*100</f>
        <v>#DIV/0!</v>
      </c>
    </row>
    <row r="219" spans="1:59" ht="42" customHeight="1">
      <c r="A219" s="191" t="s">
        <v>21</v>
      </c>
      <c r="B219" s="636" t="s">
        <v>235</v>
      </c>
      <c r="C219" s="647"/>
      <c r="D219" s="637">
        <f t="shared" si="132"/>
        <v>0</v>
      </c>
      <c r="E219" s="637">
        <f t="shared" si="131"/>
        <v>0</v>
      </c>
      <c r="F219" s="409" t="e">
        <f t="shared" si="122"/>
        <v>#DIV/0!</v>
      </c>
      <c r="G219" s="638">
        <f t="shared" si="125"/>
        <v>0</v>
      </c>
      <c r="H219" s="638">
        <f t="shared" si="126"/>
        <v>0</v>
      </c>
      <c r="I219" s="638">
        <f t="shared" si="133"/>
        <v>0</v>
      </c>
      <c r="J219" s="639" t="e">
        <f t="shared" si="128"/>
        <v>#DIV/0!</v>
      </c>
      <c r="K219" s="640"/>
      <c r="L219" s="640"/>
      <c r="M219" s="615" t="e">
        <f t="shared" si="107"/>
        <v>#DIV/0!</v>
      </c>
      <c r="N219" s="640"/>
      <c r="O219" s="640"/>
      <c r="P219" s="615" t="e">
        <f t="shared" si="108"/>
        <v>#DIV/0!</v>
      </c>
      <c r="Q219" s="640"/>
      <c r="R219" s="640"/>
      <c r="S219" s="615"/>
      <c r="T219" s="640"/>
      <c r="U219" s="640"/>
      <c r="V219" s="615" t="e">
        <f t="shared" si="110"/>
        <v>#DIV/0!</v>
      </c>
      <c r="W219" s="640"/>
      <c r="X219" s="640"/>
      <c r="Y219" s="615" t="e">
        <f t="shared" si="111"/>
        <v>#DIV/0!</v>
      </c>
      <c r="Z219" s="640"/>
      <c r="AA219" s="640"/>
      <c r="AB219" s="615" t="e">
        <f t="shared" si="112"/>
        <v>#DIV/0!</v>
      </c>
      <c r="AC219" s="640"/>
      <c r="AD219" s="640"/>
      <c r="AE219" s="615" t="e">
        <f t="shared" si="113"/>
        <v>#DIV/0!</v>
      </c>
      <c r="AF219" s="640"/>
      <c r="AG219" s="640"/>
      <c r="AH219" s="615" t="e">
        <f t="shared" si="114"/>
        <v>#DIV/0!</v>
      </c>
      <c r="AI219" s="640"/>
      <c r="AJ219" s="640"/>
      <c r="AK219" s="615" t="e">
        <f t="shared" si="115"/>
        <v>#DIV/0!</v>
      </c>
      <c r="AL219" s="641"/>
      <c r="AM219" s="641"/>
      <c r="AN219" s="615" t="e">
        <f t="shared" si="116"/>
        <v>#DIV/0!</v>
      </c>
      <c r="AO219" s="640"/>
      <c r="AP219" s="640"/>
      <c r="AQ219" s="615" t="e">
        <f t="shared" si="117"/>
        <v>#DIV/0!</v>
      </c>
      <c r="AR219" s="640"/>
      <c r="AS219" s="640"/>
      <c r="AT219" s="615" t="e">
        <f t="shared" si="118"/>
        <v>#DIV/0!</v>
      </c>
      <c r="AU219" s="617">
        <f t="shared" si="119"/>
        <v>0</v>
      </c>
      <c r="AV219" s="617">
        <f t="shared" si="120"/>
        <v>0</v>
      </c>
      <c r="AW219" s="617">
        <f t="shared" si="121"/>
        <v>0</v>
      </c>
      <c r="AX219" s="618" t="e">
        <f t="shared" si="123"/>
        <v>#DIV/0!</v>
      </c>
      <c r="AY219" s="643"/>
      <c r="AZ219" s="643"/>
      <c r="BD219" s="405">
        <f t="shared" si="106"/>
        <v>0</v>
      </c>
      <c r="BE219" s="405">
        <f t="shared" si="105"/>
        <v>0</v>
      </c>
      <c r="BF219" s="405">
        <f t="shared" si="105"/>
        <v>0</v>
      </c>
      <c r="BG219" s="406" t="e">
        <f t="shared" si="86"/>
        <v>#DIV/0!</v>
      </c>
    </row>
    <row r="220" spans="1:59" ht="20.25" customHeight="1">
      <c r="A220" s="191" t="s">
        <v>140</v>
      </c>
      <c r="B220" s="636" t="s">
        <v>316</v>
      </c>
      <c r="C220" s="647"/>
      <c r="D220" s="637">
        <f t="shared" si="132"/>
        <v>0</v>
      </c>
      <c r="E220" s="637">
        <f t="shared" si="131"/>
        <v>0</v>
      </c>
      <c r="F220" s="409" t="e">
        <f t="shared" si="122"/>
        <v>#DIV/0!</v>
      </c>
      <c r="G220" s="638">
        <f t="shared" si="125"/>
        <v>150</v>
      </c>
      <c r="H220" s="638">
        <f t="shared" si="126"/>
        <v>150</v>
      </c>
      <c r="I220" s="638">
        <f t="shared" si="133"/>
        <v>150</v>
      </c>
      <c r="J220" s="639">
        <f t="shared" si="128"/>
        <v>100</v>
      </c>
      <c r="K220" s="640"/>
      <c r="L220" s="640"/>
      <c r="M220" s="615" t="e">
        <f t="shared" si="107"/>
        <v>#DIV/0!</v>
      </c>
      <c r="N220" s="640"/>
      <c r="O220" s="640"/>
      <c r="P220" s="615" t="e">
        <f t="shared" si="108"/>
        <v>#DIV/0!</v>
      </c>
      <c r="Q220" s="640">
        <v>150</v>
      </c>
      <c r="R220" s="640">
        <v>150</v>
      </c>
      <c r="S220" s="615">
        <f t="shared" si="109"/>
        <v>100</v>
      </c>
      <c r="T220" s="640"/>
      <c r="U220" s="640"/>
      <c r="V220" s="615" t="e">
        <f t="shared" si="110"/>
        <v>#DIV/0!</v>
      </c>
      <c r="W220" s="640"/>
      <c r="X220" s="640"/>
      <c r="Y220" s="615" t="e">
        <f t="shared" si="111"/>
        <v>#DIV/0!</v>
      </c>
      <c r="Z220" s="640"/>
      <c r="AA220" s="640"/>
      <c r="AB220" s="615" t="e">
        <f t="shared" si="112"/>
        <v>#DIV/0!</v>
      </c>
      <c r="AC220" s="640"/>
      <c r="AD220" s="640"/>
      <c r="AE220" s="615" t="e">
        <f t="shared" si="113"/>
        <v>#DIV/0!</v>
      </c>
      <c r="AF220" s="640"/>
      <c r="AG220" s="640"/>
      <c r="AH220" s="615" t="e">
        <f t="shared" si="114"/>
        <v>#DIV/0!</v>
      </c>
      <c r="AI220" s="640"/>
      <c r="AJ220" s="640"/>
      <c r="AK220" s="615" t="e">
        <f t="shared" si="115"/>
        <v>#DIV/0!</v>
      </c>
      <c r="AL220" s="641"/>
      <c r="AM220" s="641"/>
      <c r="AN220" s="615" t="e">
        <f t="shared" si="116"/>
        <v>#DIV/0!</v>
      </c>
      <c r="AO220" s="640"/>
      <c r="AP220" s="640"/>
      <c r="AQ220" s="615" t="e">
        <f t="shared" si="117"/>
        <v>#DIV/0!</v>
      </c>
      <c r="AR220" s="640"/>
      <c r="AS220" s="640"/>
      <c r="AT220" s="615" t="e">
        <f t="shared" si="118"/>
        <v>#DIV/0!</v>
      </c>
      <c r="AU220" s="617">
        <f t="shared" si="119"/>
        <v>150</v>
      </c>
      <c r="AV220" s="617">
        <f t="shared" si="120"/>
        <v>150</v>
      </c>
      <c r="AW220" s="617">
        <f t="shared" si="121"/>
        <v>150</v>
      </c>
      <c r="AX220" s="618">
        <f t="shared" si="123"/>
        <v>100</v>
      </c>
      <c r="AY220" s="643"/>
      <c r="AZ220" s="643"/>
      <c r="BD220" s="405">
        <f t="shared" si="106"/>
        <v>150</v>
      </c>
      <c r="BE220" s="405">
        <f t="shared" si="105"/>
        <v>150</v>
      </c>
      <c r="BF220" s="405">
        <f t="shared" si="105"/>
        <v>150</v>
      </c>
      <c r="BG220" s="406">
        <f aca="true" t="shared" si="134" ref="BG220:BG239">BF220/BE220*100</f>
        <v>100</v>
      </c>
    </row>
    <row r="221" spans="1:59" ht="28.5" customHeight="1">
      <c r="A221" s="191" t="s">
        <v>141</v>
      </c>
      <c r="B221" s="636" t="s">
        <v>236</v>
      </c>
      <c r="C221" s="647"/>
      <c r="D221" s="637">
        <f t="shared" si="132"/>
        <v>0</v>
      </c>
      <c r="E221" s="637">
        <f t="shared" si="131"/>
        <v>0</v>
      </c>
      <c r="F221" s="409" t="e">
        <f t="shared" si="122"/>
        <v>#DIV/0!</v>
      </c>
      <c r="G221" s="638">
        <f t="shared" si="125"/>
        <v>0</v>
      </c>
      <c r="H221" s="638">
        <f t="shared" si="126"/>
        <v>0</v>
      </c>
      <c r="I221" s="638">
        <f t="shared" si="133"/>
        <v>0</v>
      </c>
      <c r="J221" s="639" t="e">
        <f t="shared" si="128"/>
        <v>#DIV/0!</v>
      </c>
      <c r="K221" s="640"/>
      <c r="L221" s="640"/>
      <c r="M221" s="615" t="e">
        <f t="shared" si="107"/>
        <v>#DIV/0!</v>
      </c>
      <c r="N221" s="640"/>
      <c r="O221" s="640"/>
      <c r="P221" s="615" t="e">
        <f t="shared" si="108"/>
        <v>#DIV/0!</v>
      </c>
      <c r="Q221" s="640"/>
      <c r="R221" s="640"/>
      <c r="S221" s="615"/>
      <c r="T221" s="640"/>
      <c r="U221" s="640"/>
      <c r="V221" s="615" t="e">
        <f t="shared" si="110"/>
        <v>#DIV/0!</v>
      </c>
      <c r="W221" s="640"/>
      <c r="X221" s="640"/>
      <c r="Y221" s="615" t="e">
        <f t="shared" si="111"/>
        <v>#DIV/0!</v>
      </c>
      <c r="Z221" s="640"/>
      <c r="AA221" s="640"/>
      <c r="AB221" s="615" t="e">
        <f t="shared" si="112"/>
        <v>#DIV/0!</v>
      </c>
      <c r="AC221" s="640"/>
      <c r="AD221" s="640"/>
      <c r="AE221" s="615" t="e">
        <f t="shared" si="113"/>
        <v>#DIV/0!</v>
      </c>
      <c r="AF221" s="640"/>
      <c r="AG221" s="640"/>
      <c r="AH221" s="615" t="e">
        <f t="shared" si="114"/>
        <v>#DIV/0!</v>
      </c>
      <c r="AI221" s="640"/>
      <c r="AJ221" s="640"/>
      <c r="AK221" s="615" t="e">
        <f t="shared" si="115"/>
        <v>#DIV/0!</v>
      </c>
      <c r="AL221" s="641"/>
      <c r="AM221" s="641"/>
      <c r="AN221" s="615" t="e">
        <f t="shared" si="116"/>
        <v>#DIV/0!</v>
      </c>
      <c r="AO221" s="640"/>
      <c r="AP221" s="640"/>
      <c r="AQ221" s="615" t="e">
        <f t="shared" si="117"/>
        <v>#DIV/0!</v>
      </c>
      <c r="AR221" s="640"/>
      <c r="AS221" s="640"/>
      <c r="AT221" s="615" t="e">
        <f t="shared" si="118"/>
        <v>#DIV/0!</v>
      </c>
      <c r="AU221" s="617">
        <f t="shared" si="119"/>
        <v>0</v>
      </c>
      <c r="AV221" s="617">
        <f t="shared" si="120"/>
        <v>0</v>
      </c>
      <c r="AW221" s="617">
        <f t="shared" si="121"/>
        <v>0</v>
      </c>
      <c r="AX221" s="618" t="e">
        <f t="shared" si="123"/>
        <v>#DIV/0!</v>
      </c>
      <c r="AY221" s="643"/>
      <c r="AZ221" s="643"/>
      <c r="BD221" s="405">
        <f t="shared" si="106"/>
        <v>0</v>
      </c>
      <c r="BE221" s="405">
        <f t="shared" si="105"/>
        <v>0</v>
      </c>
      <c r="BF221" s="405">
        <f t="shared" si="105"/>
        <v>0</v>
      </c>
      <c r="BG221" s="406" t="e">
        <f t="shared" si="134"/>
        <v>#DIV/0!</v>
      </c>
    </row>
    <row r="222" spans="1:59" s="448" customFormat="1" ht="22.5" customHeight="1">
      <c r="A222" s="628" t="s">
        <v>142</v>
      </c>
      <c r="B222" s="97" t="s">
        <v>46</v>
      </c>
      <c r="C222" s="629">
        <f>SUM(C223:C224)</f>
        <v>0</v>
      </c>
      <c r="D222" s="629">
        <f>SUM(D223:D224)</f>
        <v>0</v>
      </c>
      <c r="E222" s="629">
        <f>SUM(E223:E224)</f>
        <v>0</v>
      </c>
      <c r="F222" s="398" t="e">
        <f t="shared" si="122"/>
        <v>#DIV/0!</v>
      </c>
      <c r="G222" s="646">
        <f t="shared" si="125"/>
        <v>27198.548</v>
      </c>
      <c r="H222" s="629">
        <f>SUM(H223:H224)</f>
        <v>27198.548</v>
      </c>
      <c r="I222" s="629">
        <f>SUM(I223:I224)</f>
        <v>27198.548</v>
      </c>
      <c r="J222" s="630">
        <f t="shared" si="128"/>
        <v>100</v>
      </c>
      <c r="K222" s="631">
        <f>SUM(K223:K224)</f>
        <v>0</v>
      </c>
      <c r="L222" s="631">
        <f>SUM(L223:L224)</f>
        <v>0</v>
      </c>
      <c r="M222" s="632" t="e">
        <f t="shared" si="107"/>
        <v>#DIV/0!</v>
      </c>
      <c r="N222" s="631">
        <f>SUM(N223:N224)</f>
        <v>0</v>
      </c>
      <c r="O222" s="631">
        <f>SUM(O223:O224)</f>
        <v>0</v>
      </c>
      <c r="P222" s="632" t="e">
        <f t="shared" si="108"/>
        <v>#DIV/0!</v>
      </c>
      <c r="Q222" s="631">
        <f>SUM(Q223:Q224)</f>
        <v>27198.548</v>
      </c>
      <c r="R222" s="631">
        <f>SUM(R223:R224)</f>
        <v>27198.548</v>
      </c>
      <c r="S222" s="632">
        <f t="shared" si="109"/>
        <v>100</v>
      </c>
      <c r="T222" s="631">
        <f>SUM(T223:T224)</f>
        <v>0</v>
      </c>
      <c r="U222" s="631">
        <f>SUM(U223:U224)</f>
        <v>0</v>
      </c>
      <c r="V222" s="632" t="e">
        <f t="shared" si="110"/>
        <v>#DIV/0!</v>
      </c>
      <c r="W222" s="631">
        <f>SUM(W223:W224)</f>
        <v>0</v>
      </c>
      <c r="X222" s="631">
        <f>SUM(X223:X224)</f>
        <v>0</v>
      </c>
      <c r="Y222" s="632" t="e">
        <f t="shared" si="111"/>
        <v>#DIV/0!</v>
      </c>
      <c r="Z222" s="631">
        <f>SUM(Z223:Z224)</f>
        <v>0</v>
      </c>
      <c r="AA222" s="631">
        <f>SUM(AA223:AA224)</f>
        <v>0</v>
      </c>
      <c r="AB222" s="632" t="e">
        <f t="shared" si="112"/>
        <v>#DIV/0!</v>
      </c>
      <c r="AC222" s="631">
        <f>SUM(AC223:AC224)</f>
        <v>0</v>
      </c>
      <c r="AD222" s="631">
        <f>SUM(AD223:AD224)</f>
        <v>0</v>
      </c>
      <c r="AE222" s="632" t="e">
        <f t="shared" si="113"/>
        <v>#DIV/0!</v>
      </c>
      <c r="AF222" s="631">
        <f>SUM(AF223:AF224)</f>
        <v>0</v>
      </c>
      <c r="AG222" s="631">
        <f>SUM(AG223:AG224)</f>
        <v>0</v>
      </c>
      <c r="AH222" s="632" t="e">
        <f t="shared" si="114"/>
        <v>#DIV/0!</v>
      </c>
      <c r="AI222" s="631">
        <f>SUM(AI223:AI224)</f>
        <v>0</v>
      </c>
      <c r="AJ222" s="631">
        <f>SUM(AJ223:AJ224)</f>
        <v>0</v>
      </c>
      <c r="AK222" s="632" t="e">
        <f t="shared" si="115"/>
        <v>#DIV/0!</v>
      </c>
      <c r="AL222" s="633">
        <f>SUM(AL223:AL224)</f>
        <v>0</v>
      </c>
      <c r="AM222" s="633">
        <f>SUM(AM223:AM224)</f>
        <v>0</v>
      </c>
      <c r="AN222" s="632" t="e">
        <f t="shared" si="116"/>
        <v>#DIV/0!</v>
      </c>
      <c r="AO222" s="631">
        <f>SUM(AO223:AO224)</f>
        <v>0</v>
      </c>
      <c r="AP222" s="631">
        <f>SUM(AP223:AP224)</f>
        <v>0</v>
      </c>
      <c r="AQ222" s="632" t="e">
        <f t="shared" si="117"/>
        <v>#DIV/0!</v>
      </c>
      <c r="AR222" s="631">
        <f>SUM(AR223:AR224)</f>
        <v>0</v>
      </c>
      <c r="AS222" s="631">
        <f>SUM(AS223:AS224)</f>
        <v>0</v>
      </c>
      <c r="AT222" s="632" t="e">
        <f t="shared" si="118"/>
        <v>#DIV/0!</v>
      </c>
      <c r="AU222" s="617">
        <f t="shared" si="119"/>
        <v>27198.548</v>
      </c>
      <c r="AV222" s="617">
        <f t="shared" si="120"/>
        <v>27198.548</v>
      </c>
      <c r="AW222" s="617">
        <f t="shared" si="121"/>
        <v>27198.548</v>
      </c>
      <c r="AX222" s="618">
        <f t="shared" si="123"/>
        <v>100</v>
      </c>
      <c r="AY222" s="644"/>
      <c r="AZ222" s="644"/>
      <c r="BD222" s="405">
        <f t="shared" si="106"/>
        <v>27198.548</v>
      </c>
      <c r="BE222" s="405">
        <f t="shared" si="105"/>
        <v>27198.548</v>
      </c>
      <c r="BF222" s="405">
        <f t="shared" si="105"/>
        <v>27198.548</v>
      </c>
      <c r="BG222" s="406">
        <f t="shared" si="134"/>
        <v>100</v>
      </c>
    </row>
    <row r="223" spans="1:59" ht="22.5" customHeight="1">
      <c r="A223" s="191" t="s">
        <v>143</v>
      </c>
      <c r="B223" s="636" t="s">
        <v>144</v>
      </c>
      <c r="C223" s="637"/>
      <c r="D223" s="637">
        <f>C223</f>
        <v>0</v>
      </c>
      <c r="E223" s="637">
        <f t="shared" si="131"/>
        <v>0</v>
      </c>
      <c r="F223" s="409" t="e">
        <f t="shared" si="122"/>
        <v>#DIV/0!</v>
      </c>
      <c r="G223" s="638">
        <f t="shared" si="125"/>
        <v>26898.548</v>
      </c>
      <c r="H223" s="638">
        <f t="shared" si="126"/>
        <v>26898.548</v>
      </c>
      <c r="I223" s="638">
        <f>L223+O223+R223+U223+X223+AA223+AD223+AG223+AJ223+AM223+AP223+AS223</f>
        <v>26898.548</v>
      </c>
      <c r="J223" s="639">
        <f t="shared" si="128"/>
        <v>100</v>
      </c>
      <c r="K223" s="640"/>
      <c r="L223" s="640"/>
      <c r="M223" s="615" t="e">
        <f t="shared" si="107"/>
        <v>#DIV/0!</v>
      </c>
      <c r="N223" s="640"/>
      <c r="O223" s="640"/>
      <c r="P223" s="615" t="e">
        <f t="shared" si="108"/>
        <v>#DIV/0!</v>
      </c>
      <c r="Q223" s="640">
        <v>26898.548</v>
      </c>
      <c r="R223" s="640">
        <v>26898.548</v>
      </c>
      <c r="S223" s="615">
        <f t="shared" si="109"/>
        <v>100</v>
      </c>
      <c r="T223" s="640"/>
      <c r="U223" s="640"/>
      <c r="V223" s="615" t="e">
        <f t="shared" si="110"/>
        <v>#DIV/0!</v>
      </c>
      <c r="W223" s="640"/>
      <c r="X223" s="640"/>
      <c r="Y223" s="615" t="e">
        <f t="shared" si="111"/>
        <v>#DIV/0!</v>
      </c>
      <c r="Z223" s="640"/>
      <c r="AA223" s="640"/>
      <c r="AB223" s="615" t="e">
        <f t="shared" si="112"/>
        <v>#DIV/0!</v>
      </c>
      <c r="AC223" s="640"/>
      <c r="AD223" s="640"/>
      <c r="AE223" s="615" t="e">
        <f t="shared" si="113"/>
        <v>#DIV/0!</v>
      </c>
      <c r="AF223" s="640"/>
      <c r="AG223" s="640"/>
      <c r="AH223" s="615" t="e">
        <f t="shared" si="114"/>
        <v>#DIV/0!</v>
      </c>
      <c r="AI223" s="640"/>
      <c r="AJ223" s="640"/>
      <c r="AK223" s="615" t="e">
        <f t="shared" si="115"/>
        <v>#DIV/0!</v>
      </c>
      <c r="AL223" s="641"/>
      <c r="AM223" s="641"/>
      <c r="AN223" s="615" t="e">
        <f t="shared" si="116"/>
        <v>#DIV/0!</v>
      </c>
      <c r="AO223" s="640"/>
      <c r="AP223" s="640"/>
      <c r="AQ223" s="615" t="e">
        <f t="shared" si="117"/>
        <v>#DIV/0!</v>
      </c>
      <c r="AR223" s="640"/>
      <c r="AS223" s="640"/>
      <c r="AT223" s="615" t="e">
        <f t="shared" si="118"/>
        <v>#DIV/0!</v>
      </c>
      <c r="AU223" s="617">
        <f aca="true" t="shared" si="135" ref="AU223:AU241">C223+G223</f>
        <v>26898.548</v>
      </c>
      <c r="AV223" s="617">
        <f aca="true" t="shared" si="136" ref="AV223:AV241">D223+H223</f>
        <v>26898.548</v>
      </c>
      <c r="AW223" s="617">
        <f aca="true" t="shared" si="137" ref="AW223:AW241">E223+I223</f>
        <v>26898.548</v>
      </c>
      <c r="AX223" s="618">
        <f t="shared" si="123"/>
        <v>100</v>
      </c>
      <c r="AY223" s="643"/>
      <c r="AZ223" s="643"/>
      <c r="BD223" s="405">
        <f t="shared" si="106"/>
        <v>26898.548</v>
      </c>
      <c r="BE223" s="405">
        <f t="shared" si="105"/>
        <v>26898.548</v>
      </c>
      <c r="BF223" s="405">
        <f t="shared" si="105"/>
        <v>26898.548</v>
      </c>
      <c r="BG223" s="406">
        <f t="shared" si="134"/>
        <v>100</v>
      </c>
    </row>
    <row r="224" spans="1:59" ht="43.5" customHeight="1">
      <c r="A224" s="191" t="s">
        <v>51</v>
      </c>
      <c r="B224" s="636" t="s">
        <v>42</v>
      </c>
      <c r="C224" s="637"/>
      <c r="D224" s="637">
        <f>C224</f>
        <v>0</v>
      </c>
      <c r="E224" s="637">
        <f>D224</f>
        <v>0</v>
      </c>
      <c r="F224" s="409" t="e">
        <f t="shared" si="122"/>
        <v>#DIV/0!</v>
      </c>
      <c r="G224" s="638">
        <f t="shared" si="125"/>
        <v>300</v>
      </c>
      <c r="H224" s="638">
        <f t="shared" si="126"/>
        <v>300</v>
      </c>
      <c r="I224" s="638">
        <f>L224+O224+R224+U224+X224+AA224+AD224+AG224+AJ224+AM224+AP224+AS224</f>
        <v>300</v>
      </c>
      <c r="J224" s="639">
        <f t="shared" si="128"/>
        <v>100</v>
      </c>
      <c r="K224" s="640"/>
      <c r="L224" s="640"/>
      <c r="M224" s="615" t="e">
        <f t="shared" si="107"/>
        <v>#DIV/0!</v>
      </c>
      <c r="N224" s="640"/>
      <c r="O224" s="640"/>
      <c r="P224" s="615" t="e">
        <f t="shared" si="108"/>
        <v>#DIV/0!</v>
      </c>
      <c r="Q224" s="640">
        <v>300</v>
      </c>
      <c r="R224" s="640">
        <v>300</v>
      </c>
      <c r="S224" s="615"/>
      <c r="T224" s="640"/>
      <c r="U224" s="640"/>
      <c r="V224" s="615" t="e">
        <f t="shared" si="110"/>
        <v>#DIV/0!</v>
      </c>
      <c r="W224" s="640"/>
      <c r="X224" s="640"/>
      <c r="Y224" s="615" t="e">
        <f t="shared" si="111"/>
        <v>#DIV/0!</v>
      </c>
      <c r="Z224" s="640"/>
      <c r="AA224" s="640"/>
      <c r="AB224" s="615" t="e">
        <f t="shared" si="112"/>
        <v>#DIV/0!</v>
      </c>
      <c r="AC224" s="640"/>
      <c r="AD224" s="640"/>
      <c r="AE224" s="615" t="e">
        <f t="shared" si="113"/>
        <v>#DIV/0!</v>
      </c>
      <c r="AF224" s="640"/>
      <c r="AG224" s="640"/>
      <c r="AH224" s="615" t="e">
        <f t="shared" si="114"/>
        <v>#DIV/0!</v>
      </c>
      <c r="AI224" s="640"/>
      <c r="AJ224" s="640"/>
      <c r="AK224" s="615" t="e">
        <f t="shared" si="115"/>
        <v>#DIV/0!</v>
      </c>
      <c r="AL224" s="641"/>
      <c r="AM224" s="641"/>
      <c r="AN224" s="615" t="e">
        <f t="shared" si="116"/>
        <v>#DIV/0!</v>
      </c>
      <c r="AO224" s="640"/>
      <c r="AP224" s="640"/>
      <c r="AQ224" s="615" t="e">
        <f t="shared" si="117"/>
        <v>#DIV/0!</v>
      </c>
      <c r="AR224" s="640"/>
      <c r="AS224" s="640"/>
      <c r="AT224" s="615" t="e">
        <f t="shared" si="118"/>
        <v>#DIV/0!</v>
      </c>
      <c r="AU224" s="617">
        <f t="shared" si="135"/>
        <v>300</v>
      </c>
      <c r="AV224" s="617">
        <f t="shared" si="136"/>
        <v>300</v>
      </c>
      <c r="AW224" s="617">
        <f t="shared" si="137"/>
        <v>300</v>
      </c>
      <c r="AX224" s="618">
        <f t="shared" si="123"/>
        <v>100</v>
      </c>
      <c r="AY224" s="643"/>
      <c r="AZ224" s="643"/>
      <c r="BD224" s="405">
        <f t="shared" si="106"/>
        <v>300</v>
      </c>
      <c r="BE224" s="405">
        <f t="shared" si="105"/>
        <v>300</v>
      </c>
      <c r="BF224" s="405">
        <f t="shared" si="105"/>
        <v>300</v>
      </c>
      <c r="BG224" s="406">
        <f t="shared" si="134"/>
        <v>100</v>
      </c>
    </row>
    <row r="225" spans="1:59" s="448" customFormat="1" ht="24" customHeight="1">
      <c r="A225" s="628" t="s">
        <v>145</v>
      </c>
      <c r="B225" s="97" t="s">
        <v>53</v>
      </c>
      <c r="C225" s="629">
        <f>SUM(C226:C226)</f>
        <v>0</v>
      </c>
      <c r="D225" s="629">
        <f>SUM(D226:D226)</f>
        <v>0</v>
      </c>
      <c r="E225" s="629">
        <f>SUM(E226:E226)</f>
        <v>0</v>
      </c>
      <c r="F225" s="398" t="e">
        <f t="shared" si="122"/>
        <v>#DIV/0!</v>
      </c>
      <c r="G225" s="646">
        <f t="shared" si="125"/>
        <v>0</v>
      </c>
      <c r="H225" s="646">
        <f>G225</f>
        <v>0</v>
      </c>
      <c r="I225" s="646">
        <f>L225+O225+R225+U225+X225+AA225+AD225+AG225+AJ225+AM225+AP225+AS225</f>
        <v>0</v>
      </c>
      <c r="J225" s="630" t="e">
        <f t="shared" si="128"/>
        <v>#DIV/0!</v>
      </c>
      <c r="K225" s="631">
        <f>SUM(K226:K226)</f>
        <v>0</v>
      </c>
      <c r="L225" s="631">
        <f>SUM(L226:L226)</f>
        <v>0</v>
      </c>
      <c r="M225" s="632" t="e">
        <f t="shared" si="107"/>
        <v>#DIV/0!</v>
      </c>
      <c r="N225" s="631">
        <f>SUM(N226:N226)</f>
        <v>0</v>
      </c>
      <c r="O225" s="631">
        <f>SUM(O226:O226)</f>
        <v>0</v>
      </c>
      <c r="P225" s="632" t="e">
        <f t="shared" si="108"/>
        <v>#DIV/0!</v>
      </c>
      <c r="Q225" s="631">
        <f>SUM(Q226:Q226)</f>
        <v>0</v>
      </c>
      <c r="R225" s="631">
        <f>SUM(R226:R226)</f>
        <v>0</v>
      </c>
      <c r="S225" s="632"/>
      <c r="T225" s="631">
        <f>SUM(T226:T226)</f>
        <v>0</v>
      </c>
      <c r="U225" s="631">
        <f>SUM(U226:U226)</f>
        <v>0</v>
      </c>
      <c r="V225" s="632" t="e">
        <f t="shared" si="110"/>
        <v>#DIV/0!</v>
      </c>
      <c r="W225" s="631">
        <f>SUM(W226:W226)</f>
        <v>0</v>
      </c>
      <c r="X225" s="631">
        <f>SUM(X226:X226)</f>
        <v>0</v>
      </c>
      <c r="Y225" s="632" t="e">
        <f t="shared" si="111"/>
        <v>#DIV/0!</v>
      </c>
      <c r="Z225" s="631">
        <f>SUM(Z226:Z226)</f>
        <v>0</v>
      </c>
      <c r="AA225" s="631">
        <f>SUM(AA226:AA226)</f>
        <v>0</v>
      </c>
      <c r="AB225" s="632" t="e">
        <f t="shared" si="112"/>
        <v>#DIV/0!</v>
      </c>
      <c r="AC225" s="631">
        <f>SUM(AC226:AC226)</f>
        <v>0</v>
      </c>
      <c r="AD225" s="631">
        <f>SUM(AD226:AD226)</f>
        <v>0</v>
      </c>
      <c r="AE225" s="632" t="e">
        <f t="shared" si="113"/>
        <v>#DIV/0!</v>
      </c>
      <c r="AF225" s="631">
        <f>SUM(AF226:AF226)</f>
        <v>0</v>
      </c>
      <c r="AG225" s="631">
        <f>SUM(AG226:AG226)</f>
        <v>0</v>
      </c>
      <c r="AH225" s="632" t="e">
        <f t="shared" si="114"/>
        <v>#DIV/0!</v>
      </c>
      <c r="AI225" s="631">
        <f>SUM(AI226:AI226)</f>
        <v>0</v>
      </c>
      <c r="AJ225" s="631">
        <f>SUM(AJ226:AJ226)</f>
        <v>0</v>
      </c>
      <c r="AK225" s="632" t="e">
        <f t="shared" si="115"/>
        <v>#DIV/0!</v>
      </c>
      <c r="AL225" s="633">
        <f>SUM(AL226:AL226)</f>
        <v>0</v>
      </c>
      <c r="AM225" s="633">
        <f>SUM(AM226:AM226)</f>
        <v>0</v>
      </c>
      <c r="AN225" s="632" t="e">
        <f t="shared" si="116"/>
        <v>#DIV/0!</v>
      </c>
      <c r="AO225" s="631">
        <f>SUM(AO226:AO226)</f>
        <v>0</v>
      </c>
      <c r="AP225" s="631">
        <f>SUM(AP226:AP226)</f>
        <v>0</v>
      </c>
      <c r="AQ225" s="632" t="e">
        <f t="shared" si="117"/>
        <v>#DIV/0!</v>
      </c>
      <c r="AR225" s="631">
        <f>SUM(AR226:AR226)</f>
        <v>0</v>
      </c>
      <c r="AS225" s="631">
        <f>SUM(AS226:AS226)</f>
        <v>0</v>
      </c>
      <c r="AT225" s="632" t="e">
        <f t="shared" si="118"/>
        <v>#DIV/0!</v>
      </c>
      <c r="AU225" s="617">
        <f t="shared" si="135"/>
        <v>0</v>
      </c>
      <c r="AV225" s="617">
        <f t="shared" si="136"/>
        <v>0</v>
      </c>
      <c r="AW225" s="617">
        <f t="shared" si="137"/>
        <v>0</v>
      </c>
      <c r="AX225" s="618" t="e">
        <f t="shared" si="123"/>
        <v>#DIV/0!</v>
      </c>
      <c r="AY225" s="644"/>
      <c r="AZ225" s="644"/>
      <c r="BD225" s="405">
        <f t="shared" si="106"/>
        <v>0</v>
      </c>
      <c r="BE225" s="405">
        <f t="shared" si="105"/>
        <v>0</v>
      </c>
      <c r="BF225" s="405">
        <f t="shared" si="105"/>
        <v>0</v>
      </c>
      <c r="BG225" s="406" t="e">
        <f t="shared" si="134"/>
        <v>#DIV/0!</v>
      </c>
    </row>
    <row r="226" spans="1:59" ht="21" customHeight="1">
      <c r="A226" s="191" t="s">
        <v>146</v>
      </c>
      <c r="B226" s="636" t="s">
        <v>81</v>
      </c>
      <c r="C226" s="637"/>
      <c r="D226" s="637">
        <f>C226</f>
        <v>0</v>
      </c>
      <c r="E226" s="637">
        <f>D226</f>
        <v>0</v>
      </c>
      <c r="F226" s="409" t="e">
        <f t="shared" si="122"/>
        <v>#DIV/0!</v>
      </c>
      <c r="G226" s="638">
        <f t="shared" si="125"/>
        <v>0</v>
      </c>
      <c r="H226" s="638">
        <f t="shared" si="126"/>
        <v>0</v>
      </c>
      <c r="I226" s="638">
        <f>L226+O226+R226+U226+X226+AA226+AD226+AG226+AJ226+AM226+AP226+AS226</f>
        <v>0</v>
      </c>
      <c r="J226" s="639" t="e">
        <f t="shared" si="128"/>
        <v>#DIV/0!</v>
      </c>
      <c r="K226" s="640"/>
      <c r="L226" s="640"/>
      <c r="M226" s="615" t="e">
        <f t="shared" si="107"/>
        <v>#DIV/0!</v>
      </c>
      <c r="N226" s="640"/>
      <c r="O226" s="640"/>
      <c r="P226" s="615" t="e">
        <f t="shared" si="108"/>
        <v>#DIV/0!</v>
      </c>
      <c r="Q226" s="640"/>
      <c r="R226" s="640"/>
      <c r="S226" s="615"/>
      <c r="T226" s="640"/>
      <c r="U226" s="640"/>
      <c r="V226" s="615" t="e">
        <f t="shared" si="110"/>
        <v>#DIV/0!</v>
      </c>
      <c r="W226" s="640"/>
      <c r="X226" s="640"/>
      <c r="Y226" s="615" t="e">
        <f t="shared" si="111"/>
        <v>#DIV/0!</v>
      </c>
      <c r="Z226" s="640"/>
      <c r="AA226" s="640"/>
      <c r="AB226" s="615" t="e">
        <f t="shared" si="112"/>
        <v>#DIV/0!</v>
      </c>
      <c r="AC226" s="640"/>
      <c r="AD226" s="640"/>
      <c r="AE226" s="615" t="e">
        <f t="shared" si="113"/>
        <v>#DIV/0!</v>
      </c>
      <c r="AF226" s="640"/>
      <c r="AG226" s="640"/>
      <c r="AH226" s="615" t="e">
        <f t="shared" si="114"/>
        <v>#DIV/0!</v>
      </c>
      <c r="AI226" s="640"/>
      <c r="AJ226" s="640"/>
      <c r="AK226" s="615" t="e">
        <f t="shared" si="115"/>
        <v>#DIV/0!</v>
      </c>
      <c r="AL226" s="641"/>
      <c r="AM226" s="641"/>
      <c r="AN226" s="615" t="e">
        <f t="shared" si="116"/>
        <v>#DIV/0!</v>
      </c>
      <c r="AO226" s="640"/>
      <c r="AP226" s="640"/>
      <c r="AQ226" s="615" t="e">
        <f t="shared" si="117"/>
        <v>#DIV/0!</v>
      </c>
      <c r="AR226" s="640"/>
      <c r="AS226" s="640"/>
      <c r="AT226" s="615" t="e">
        <f t="shared" si="118"/>
        <v>#DIV/0!</v>
      </c>
      <c r="AU226" s="617">
        <f t="shared" si="135"/>
        <v>0</v>
      </c>
      <c r="AV226" s="617">
        <f t="shared" si="136"/>
        <v>0</v>
      </c>
      <c r="AW226" s="617">
        <f t="shared" si="137"/>
        <v>0</v>
      </c>
      <c r="AX226" s="618" t="e">
        <f t="shared" si="123"/>
        <v>#DIV/0!</v>
      </c>
      <c r="AY226" s="643"/>
      <c r="AZ226" s="643"/>
      <c r="BD226" s="405">
        <f t="shared" si="106"/>
        <v>0</v>
      </c>
      <c r="BE226" s="405">
        <f t="shared" si="105"/>
        <v>0</v>
      </c>
      <c r="BF226" s="405">
        <f t="shared" si="105"/>
        <v>0</v>
      </c>
      <c r="BG226" s="406" t="e">
        <f t="shared" si="134"/>
        <v>#DIV/0!</v>
      </c>
    </row>
    <row r="227" spans="1:59" s="448" customFormat="1" ht="20.25" customHeight="1">
      <c r="A227" s="648">
        <v>1000</v>
      </c>
      <c r="B227" s="97" t="s">
        <v>147</v>
      </c>
      <c r="C227" s="629">
        <f>SUM(C228:C231)</f>
        <v>0</v>
      </c>
      <c r="D227" s="629">
        <f>SUM(D228:D231)</f>
        <v>0</v>
      </c>
      <c r="E227" s="629">
        <f>SUM(E228:E231)</f>
        <v>0</v>
      </c>
      <c r="F227" s="398" t="e">
        <f t="shared" si="122"/>
        <v>#DIV/0!</v>
      </c>
      <c r="G227" s="646">
        <f t="shared" si="125"/>
        <v>142</v>
      </c>
      <c r="H227" s="629">
        <f>SUM(H228:H231)</f>
        <v>142</v>
      </c>
      <c r="I227" s="629">
        <f>SUM(I228:I231)</f>
        <v>142</v>
      </c>
      <c r="J227" s="630">
        <f t="shared" si="128"/>
        <v>100</v>
      </c>
      <c r="K227" s="631">
        <f>SUM(K228:K231)</f>
        <v>0</v>
      </c>
      <c r="L227" s="631">
        <f>SUM(L228:L231)</f>
        <v>0</v>
      </c>
      <c r="M227" s="632" t="e">
        <f t="shared" si="107"/>
        <v>#DIV/0!</v>
      </c>
      <c r="N227" s="631">
        <f>SUM(N228:N231)</f>
        <v>0</v>
      </c>
      <c r="O227" s="631">
        <f>SUM(O228:O231)</f>
        <v>0</v>
      </c>
      <c r="P227" s="632" t="e">
        <f t="shared" si="108"/>
        <v>#DIV/0!</v>
      </c>
      <c r="Q227" s="631">
        <f>SUM(Q228:Q231)</f>
        <v>142</v>
      </c>
      <c r="R227" s="631">
        <f>SUM(R228:R231)</f>
        <v>142</v>
      </c>
      <c r="S227" s="632">
        <f aca="true" t="shared" si="138" ref="S227:S234">R227/Q227*100</f>
        <v>100</v>
      </c>
      <c r="T227" s="631">
        <f>SUM(T228:T231)</f>
        <v>0</v>
      </c>
      <c r="U227" s="631">
        <f>SUM(U228:U231)</f>
        <v>0</v>
      </c>
      <c r="V227" s="632" t="e">
        <f t="shared" si="110"/>
        <v>#DIV/0!</v>
      </c>
      <c r="W227" s="631">
        <f>SUM(W228:W231)</f>
        <v>0</v>
      </c>
      <c r="X227" s="631">
        <f>SUM(X228:X231)</f>
        <v>0</v>
      </c>
      <c r="Y227" s="632" t="e">
        <f t="shared" si="111"/>
        <v>#DIV/0!</v>
      </c>
      <c r="Z227" s="631">
        <f>SUM(Z228:Z231)</f>
        <v>0</v>
      </c>
      <c r="AA227" s="631">
        <f>SUM(AA228:AA231)</f>
        <v>0</v>
      </c>
      <c r="AB227" s="632" t="e">
        <f t="shared" si="112"/>
        <v>#DIV/0!</v>
      </c>
      <c r="AC227" s="631">
        <f>SUM(AC228:AC231)</f>
        <v>0</v>
      </c>
      <c r="AD227" s="631">
        <f>SUM(AD228:AD231)</f>
        <v>0</v>
      </c>
      <c r="AE227" s="632" t="e">
        <f t="shared" si="113"/>
        <v>#DIV/0!</v>
      </c>
      <c r="AF227" s="631">
        <f>SUM(AF228:AF231)</f>
        <v>0</v>
      </c>
      <c r="AG227" s="631">
        <f>SUM(AG228:AG231)</f>
        <v>0</v>
      </c>
      <c r="AH227" s="632" t="e">
        <f t="shared" si="114"/>
        <v>#DIV/0!</v>
      </c>
      <c r="AI227" s="631">
        <f>SUM(AI228:AI231)</f>
        <v>0</v>
      </c>
      <c r="AJ227" s="631">
        <f>SUM(AJ228:AJ231)</f>
        <v>0</v>
      </c>
      <c r="AK227" s="632" t="e">
        <f t="shared" si="115"/>
        <v>#DIV/0!</v>
      </c>
      <c r="AL227" s="633">
        <f>SUM(AL228:AL231)</f>
        <v>0</v>
      </c>
      <c r="AM227" s="633">
        <f>SUM(AM228:AM231)</f>
        <v>0</v>
      </c>
      <c r="AN227" s="632" t="e">
        <f t="shared" si="116"/>
        <v>#DIV/0!</v>
      </c>
      <c r="AO227" s="631">
        <f>SUM(AO228:AO231)</f>
        <v>0</v>
      </c>
      <c r="AP227" s="631">
        <f>SUM(AP228:AP231)</f>
        <v>0</v>
      </c>
      <c r="AQ227" s="632" t="e">
        <f t="shared" si="117"/>
        <v>#DIV/0!</v>
      </c>
      <c r="AR227" s="631">
        <f>SUM(AR228:AR231)</f>
        <v>0</v>
      </c>
      <c r="AS227" s="631">
        <f>SUM(AS228:AS231)</f>
        <v>0</v>
      </c>
      <c r="AT227" s="632" t="e">
        <f t="shared" si="118"/>
        <v>#DIV/0!</v>
      </c>
      <c r="AU227" s="617">
        <f t="shared" si="135"/>
        <v>142</v>
      </c>
      <c r="AV227" s="617">
        <f t="shared" si="136"/>
        <v>142</v>
      </c>
      <c r="AW227" s="617">
        <f t="shared" si="137"/>
        <v>142</v>
      </c>
      <c r="AX227" s="618">
        <f t="shared" si="123"/>
        <v>100</v>
      </c>
      <c r="AY227" s="644"/>
      <c r="AZ227" s="644"/>
      <c r="BD227" s="405">
        <f t="shared" si="106"/>
        <v>142</v>
      </c>
      <c r="BE227" s="405">
        <f t="shared" si="105"/>
        <v>142</v>
      </c>
      <c r="BF227" s="405">
        <f t="shared" si="105"/>
        <v>142</v>
      </c>
      <c r="BG227" s="406">
        <f t="shared" si="134"/>
        <v>100</v>
      </c>
    </row>
    <row r="228" spans="1:59" ht="21" customHeight="1">
      <c r="A228" s="649">
        <v>1001</v>
      </c>
      <c r="B228" s="636" t="s">
        <v>313</v>
      </c>
      <c r="C228" s="637"/>
      <c r="D228" s="637">
        <f aca="true" t="shared" si="139" ref="D228:E231">C228</f>
        <v>0</v>
      </c>
      <c r="E228" s="637">
        <f t="shared" si="139"/>
        <v>0</v>
      </c>
      <c r="F228" s="409" t="e">
        <f t="shared" si="122"/>
        <v>#DIV/0!</v>
      </c>
      <c r="G228" s="638">
        <f t="shared" si="125"/>
        <v>12</v>
      </c>
      <c r="H228" s="638">
        <f t="shared" si="126"/>
        <v>12</v>
      </c>
      <c r="I228" s="638">
        <f>L228+O228+R228+U228+X228+AA228+AD228+AG228+AJ228+AM228+AP228+AS228</f>
        <v>12</v>
      </c>
      <c r="J228" s="639">
        <f t="shared" si="128"/>
        <v>100</v>
      </c>
      <c r="K228" s="640"/>
      <c r="L228" s="640"/>
      <c r="M228" s="615" t="e">
        <f t="shared" si="107"/>
        <v>#DIV/0!</v>
      </c>
      <c r="N228" s="640"/>
      <c r="O228" s="640"/>
      <c r="P228" s="615" t="e">
        <f t="shared" si="108"/>
        <v>#DIV/0!</v>
      </c>
      <c r="Q228" s="640">
        <v>12</v>
      </c>
      <c r="R228" s="640">
        <v>12</v>
      </c>
      <c r="S228" s="615">
        <f t="shared" si="138"/>
        <v>100</v>
      </c>
      <c r="T228" s="640"/>
      <c r="U228" s="640"/>
      <c r="V228" s="615" t="e">
        <f t="shared" si="110"/>
        <v>#DIV/0!</v>
      </c>
      <c r="W228" s="640"/>
      <c r="X228" s="640"/>
      <c r="Y228" s="615" t="e">
        <f t="shared" si="111"/>
        <v>#DIV/0!</v>
      </c>
      <c r="Z228" s="640"/>
      <c r="AA228" s="640"/>
      <c r="AB228" s="615" t="e">
        <f t="shared" si="112"/>
        <v>#DIV/0!</v>
      </c>
      <c r="AC228" s="640"/>
      <c r="AD228" s="640"/>
      <c r="AE228" s="615" t="e">
        <f t="shared" si="113"/>
        <v>#DIV/0!</v>
      </c>
      <c r="AF228" s="640"/>
      <c r="AG228" s="640"/>
      <c r="AH228" s="615" t="e">
        <f t="shared" si="114"/>
        <v>#DIV/0!</v>
      </c>
      <c r="AI228" s="640"/>
      <c r="AJ228" s="640"/>
      <c r="AK228" s="615" t="e">
        <f t="shared" si="115"/>
        <v>#DIV/0!</v>
      </c>
      <c r="AL228" s="641"/>
      <c r="AM228" s="641"/>
      <c r="AN228" s="615" t="e">
        <f t="shared" si="116"/>
        <v>#DIV/0!</v>
      </c>
      <c r="AO228" s="640"/>
      <c r="AP228" s="640"/>
      <c r="AQ228" s="615" t="e">
        <f t="shared" si="117"/>
        <v>#DIV/0!</v>
      </c>
      <c r="AR228" s="640"/>
      <c r="AS228" s="640"/>
      <c r="AT228" s="615" t="e">
        <f t="shared" si="118"/>
        <v>#DIV/0!</v>
      </c>
      <c r="AU228" s="617">
        <f t="shared" si="135"/>
        <v>12</v>
      </c>
      <c r="AV228" s="617">
        <f t="shared" si="136"/>
        <v>12</v>
      </c>
      <c r="AW228" s="617">
        <f t="shared" si="137"/>
        <v>12</v>
      </c>
      <c r="AX228" s="618">
        <f t="shared" si="123"/>
        <v>100</v>
      </c>
      <c r="AY228" s="643"/>
      <c r="AZ228" s="643"/>
      <c r="BD228" s="405">
        <f t="shared" si="106"/>
        <v>12</v>
      </c>
      <c r="BE228" s="405">
        <f t="shared" si="105"/>
        <v>12</v>
      </c>
      <c r="BF228" s="405">
        <f t="shared" si="105"/>
        <v>12</v>
      </c>
      <c r="BG228" s="406">
        <f t="shared" si="134"/>
        <v>100</v>
      </c>
    </row>
    <row r="229" spans="1:59" ht="21" customHeight="1">
      <c r="A229" s="649">
        <v>1003</v>
      </c>
      <c r="B229" s="636" t="s">
        <v>148</v>
      </c>
      <c r="C229" s="637"/>
      <c r="D229" s="637">
        <f t="shared" si="139"/>
        <v>0</v>
      </c>
      <c r="E229" s="637">
        <f t="shared" si="139"/>
        <v>0</v>
      </c>
      <c r="F229" s="409" t="e">
        <f>E229/D229*100</f>
        <v>#DIV/0!</v>
      </c>
      <c r="G229" s="638">
        <f t="shared" si="125"/>
        <v>0</v>
      </c>
      <c r="H229" s="638">
        <f t="shared" si="126"/>
        <v>0</v>
      </c>
      <c r="I229" s="638">
        <f>L229+O229+R229+U229+X229+AA229+AD229+AG229+AJ229+AM229+AP229+AS229</f>
        <v>0</v>
      </c>
      <c r="J229" s="639" t="e">
        <f t="shared" si="128"/>
        <v>#DIV/0!</v>
      </c>
      <c r="K229" s="640"/>
      <c r="L229" s="640"/>
      <c r="M229" s="615" t="e">
        <f>L229/K229*100</f>
        <v>#DIV/0!</v>
      </c>
      <c r="N229" s="640"/>
      <c r="O229" s="640"/>
      <c r="P229" s="615" t="e">
        <f>O229/N229*100</f>
        <v>#DIV/0!</v>
      </c>
      <c r="Q229" s="640"/>
      <c r="R229" s="640"/>
      <c r="S229" s="615"/>
      <c r="T229" s="640"/>
      <c r="U229" s="640"/>
      <c r="V229" s="615" t="e">
        <f>U229/T229*100</f>
        <v>#DIV/0!</v>
      </c>
      <c r="W229" s="640"/>
      <c r="X229" s="640"/>
      <c r="Y229" s="615" t="e">
        <f>X229/W229*100</f>
        <v>#DIV/0!</v>
      </c>
      <c r="Z229" s="640"/>
      <c r="AA229" s="640"/>
      <c r="AB229" s="615" t="e">
        <f>AA229/Z229*100</f>
        <v>#DIV/0!</v>
      </c>
      <c r="AC229" s="640"/>
      <c r="AD229" s="640"/>
      <c r="AE229" s="615" t="e">
        <f>AD229/AC229*100</f>
        <v>#DIV/0!</v>
      </c>
      <c r="AF229" s="640"/>
      <c r="AG229" s="640"/>
      <c r="AH229" s="615" t="e">
        <f>AG229/AF229*100</f>
        <v>#DIV/0!</v>
      </c>
      <c r="AI229" s="640"/>
      <c r="AJ229" s="640"/>
      <c r="AK229" s="615" t="e">
        <f>AJ229/AI229*100</f>
        <v>#DIV/0!</v>
      </c>
      <c r="AL229" s="641"/>
      <c r="AM229" s="641"/>
      <c r="AN229" s="615" t="e">
        <f>AM229/AL229*100</f>
        <v>#DIV/0!</v>
      </c>
      <c r="AO229" s="640"/>
      <c r="AP229" s="640"/>
      <c r="AQ229" s="615" t="e">
        <f>AP229/AO229*100</f>
        <v>#DIV/0!</v>
      </c>
      <c r="AR229" s="640"/>
      <c r="AS229" s="640"/>
      <c r="AT229" s="615" t="e">
        <f>AS229/AR229*100</f>
        <v>#DIV/0!</v>
      </c>
      <c r="AU229" s="617">
        <f t="shared" si="135"/>
        <v>0</v>
      </c>
      <c r="AV229" s="617">
        <f t="shared" si="136"/>
        <v>0</v>
      </c>
      <c r="AW229" s="617">
        <f t="shared" si="137"/>
        <v>0</v>
      </c>
      <c r="AX229" s="618" t="e">
        <f>AW229/AV229*100</f>
        <v>#DIV/0!</v>
      </c>
      <c r="AY229" s="643"/>
      <c r="AZ229" s="643"/>
      <c r="BD229" s="405">
        <f>BE229</f>
        <v>0</v>
      </c>
      <c r="BE229" s="405">
        <f>AR229+AO229+AL229+AI229+AF229+AC229+Z229+W229+T229+Q229+N229+K229</f>
        <v>0</v>
      </c>
      <c r="BF229" s="405">
        <f>AS229+AP229+AM229+AJ229+AG229+AD229+AA229+X229+U229+R229+O229+L229</f>
        <v>0</v>
      </c>
      <c r="BG229" s="406" t="e">
        <f t="shared" si="134"/>
        <v>#DIV/0!</v>
      </c>
    </row>
    <row r="230" spans="1:59" ht="20.25" customHeight="1">
      <c r="A230" s="649">
        <v>1004</v>
      </c>
      <c r="B230" s="636" t="s">
        <v>83</v>
      </c>
      <c r="C230" s="637"/>
      <c r="D230" s="637">
        <f t="shared" si="139"/>
        <v>0</v>
      </c>
      <c r="E230" s="637">
        <f t="shared" si="139"/>
        <v>0</v>
      </c>
      <c r="F230" s="409" t="e">
        <f t="shared" si="122"/>
        <v>#DIV/0!</v>
      </c>
      <c r="G230" s="638">
        <f t="shared" si="125"/>
        <v>0</v>
      </c>
      <c r="H230" s="638">
        <f t="shared" si="126"/>
        <v>0</v>
      </c>
      <c r="I230" s="638">
        <f>L230+O230+R230+U230+X230+AA230+AD230+AG230+AJ230+AM230+AP230+AS230</f>
        <v>0</v>
      </c>
      <c r="J230" s="639" t="e">
        <f t="shared" si="128"/>
        <v>#DIV/0!</v>
      </c>
      <c r="K230" s="640"/>
      <c r="L230" s="640"/>
      <c r="M230" s="615" t="e">
        <f t="shared" si="107"/>
        <v>#DIV/0!</v>
      </c>
      <c r="N230" s="640"/>
      <c r="O230" s="640"/>
      <c r="P230" s="615" t="e">
        <f t="shared" si="108"/>
        <v>#DIV/0!</v>
      </c>
      <c r="Q230" s="640"/>
      <c r="R230" s="640"/>
      <c r="S230" s="615"/>
      <c r="T230" s="640"/>
      <c r="U230" s="640"/>
      <c r="V230" s="615" t="e">
        <f t="shared" si="110"/>
        <v>#DIV/0!</v>
      </c>
      <c r="W230" s="640"/>
      <c r="X230" s="640"/>
      <c r="Y230" s="615" t="e">
        <f t="shared" si="111"/>
        <v>#DIV/0!</v>
      </c>
      <c r="Z230" s="640"/>
      <c r="AA230" s="640"/>
      <c r="AB230" s="615" t="e">
        <f t="shared" si="112"/>
        <v>#DIV/0!</v>
      </c>
      <c r="AC230" s="640"/>
      <c r="AD230" s="640"/>
      <c r="AE230" s="615" t="e">
        <f t="shared" si="113"/>
        <v>#DIV/0!</v>
      </c>
      <c r="AF230" s="640"/>
      <c r="AG230" s="640"/>
      <c r="AH230" s="615" t="e">
        <f t="shared" si="114"/>
        <v>#DIV/0!</v>
      </c>
      <c r="AI230" s="640"/>
      <c r="AJ230" s="640"/>
      <c r="AK230" s="615" t="e">
        <f t="shared" si="115"/>
        <v>#DIV/0!</v>
      </c>
      <c r="AL230" s="641"/>
      <c r="AM230" s="641"/>
      <c r="AN230" s="615" t="e">
        <f t="shared" si="116"/>
        <v>#DIV/0!</v>
      </c>
      <c r="AO230" s="640"/>
      <c r="AP230" s="640"/>
      <c r="AQ230" s="615" t="e">
        <f t="shared" si="117"/>
        <v>#DIV/0!</v>
      </c>
      <c r="AR230" s="640"/>
      <c r="AS230" s="640"/>
      <c r="AT230" s="615" t="e">
        <f t="shared" si="118"/>
        <v>#DIV/0!</v>
      </c>
      <c r="AU230" s="617">
        <f t="shared" si="135"/>
        <v>0</v>
      </c>
      <c r="AV230" s="617">
        <f t="shared" si="136"/>
        <v>0</v>
      </c>
      <c r="AW230" s="617">
        <f t="shared" si="137"/>
        <v>0</v>
      </c>
      <c r="AX230" s="618" t="e">
        <f t="shared" si="123"/>
        <v>#DIV/0!</v>
      </c>
      <c r="AY230" s="643"/>
      <c r="AZ230" s="643"/>
      <c r="BD230" s="405">
        <f t="shared" si="106"/>
        <v>0</v>
      </c>
      <c r="BE230" s="405">
        <f t="shared" si="105"/>
        <v>0</v>
      </c>
      <c r="BF230" s="405">
        <f t="shared" si="105"/>
        <v>0</v>
      </c>
      <c r="BG230" s="406" t="e">
        <f t="shared" si="134"/>
        <v>#DIV/0!</v>
      </c>
    </row>
    <row r="231" spans="1:59" ht="33" customHeight="1">
      <c r="A231" s="649">
        <v>1006</v>
      </c>
      <c r="B231" s="636" t="s">
        <v>178</v>
      </c>
      <c r="C231" s="637"/>
      <c r="D231" s="637">
        <f t="shared" si="139"/>
        <v>0</v>
      </c>
      <c r="E231" s="637">
        <f t="shared" si="139"/>
        <v>0</v>
      </c>
      <c r="F231" s="409" t="e">
        <f t="shared" si="122"/>
        <v>#DIV/0!</v>
      </c>
      <c r="G231" s="638">
        <f t="shared" si="125"/>
        <v>130</v>
      </c>
      <c r="H231" s="638">
        <f t="shared" si="126"/>
        <v>130</v>
      </c>
      <c r="I231" s="638">
        <f>L231+O231+R231+U231+X231+AA231+AD231+AG231+AJ231+AM231+AP231+AS231</f>
        <v>130</v>
      </c>
      <c r="J231" s="639">
        <f t="shared" si="128"/>
        <v>100</v>
      </c>
      <c r="K231" s="640"/>
      <c r="L231" s="640"/>
      <c r="M231" s="615" t="e">
        <f t="shared" si="107"/>
        <v>#DIV/0!</v>
      </c>
      <c r="N231" s="640"/>
      <c r="O231" s="640"/>
      <c r="P231" s="615" t="e">
        <f t="shared" si="108"/>
        <v>#DIV/0!</v>
      </c>
      <c r="Q231" s="640">
        <v>130</v>
      </c>
      <c r="R231" s="640">
        <v>130</v>
      </c>
      <c r="S231" s="615">
        <f t="shared" si="138"/>
        <v>100</v>
      </c>
      <c r="T231" s="640"/>
      <c r="U231" s="640"/>
      <c r="V231" s="615" t="e">
        <f t="shared" si="110"/>
        <v>#DIV/0!</v>
      </c>
      <c r="W231" s="640"/>
      <c r="X231" s="640"/>
      <c r="Y231" s="615" t="e">
        <f t="shared" si="111"/>
        <v>#DIV/0!</v>
      </c>
      <c r="Z231" s="640"/>
      <c r="AA231" s="640"/>
      <c r="AB231" s="615" t="e">
        <f t="shared" si="112"/>
        <v>#DIV/0!</v>
      </c>
      <c r="AC231" s="640"/>
      <c r="AD231" s="640"/>
      <c r="AE231" s="615" t="e">
        <f t="shared" si="113"/>
        <v>#DIV/0!</v>
      </c>
      <c r="AF231" s="640"/>
      <c r="AG231" s="640"/>
      <c r="AH231" s="615" t="e">
        <f t="shared" si="114"/>
        <v>#DIV/0!</v>
      </c>
      <c r="AI231" s="640"/>
      <c r="AJ231" s="640"/>
      <c r="AK231" s="615" t="e">
        <f t="shared" si="115"/>
        <v>#DIV/0!</v>
      </c>
      <c r="AL231" s="641"/>
      <c r="AM231" s="641"/>
      <c r="AN231" s="615" t="e">
        <f t="shared" si="116"/>
        <v>#DIV/0!</v>
      </c>
      <c r="AO231" s="640"/>
      <c r="AP231" s="640"/>
      <c r="AQ231" s="615" t="e">
        <f t="shared" si="117"/>
        <v>#DIV/0!</v>
      </c>
      <c r="AR231" s="640"/>
      <c r="AS231" s="640"/>
      <c r="AT231" s="615" t="e">
        <f t="shared" si="118"/>
        <v>#DIV/0!</v>
      </c>
      <c r="AU231" s="617">
        <f t="shared" si="135"/>
        <v>130</v>
      </c>
      <c r="AV231" s="617">
        <f t="shared" si="136"/>
        <v>130</v>
      </c>
      <c r="AW231" s="617">
        <f t="shared" si="137"/>
        <v>130</v>
      </c>
      <c r="AX231" s="618">
        <f t="shared" si="123"/>
        <v>100</v>
      </c>
      <c r="AY231" s="643"/>
      <c r="AZ231" s="643"/>
      <c r="BD231" s="405">
        <f t="shared" si="106"/>
        <v>130</v>
      </c>
      <c r="BE231" s="405">
        <f t="shared" si="105"/>
        <v>130</v>
      </c>
      <c r="BF231" s="405">
        <f t="shared" si="105"/>
        <v>130</v>
      </c>
      <c r="BG231" s="406">
        <f t="shared" si="134"/>
        <v>100</v>
      </c>
    </row>
    <row r="232" spans="1:59" s="448" customFormat="1" ht="21" customHeight="1">
      <c r="A232" s="572">
        <v>1100</v>
      </c>
      <c r="B232" s="650" t="s">
        <v>82</v>
      </c>
      <c r="C232" s="651">
        <f>SUM(C233:C235)</f>
        <v>0</v>
      </c>
      <c r="D232" s="651">
        <f>SUM(D233:D235)</f>
        <v>0</v>
      </c>
      <c r="E232" s="651">
        <f>SUM(E233:E235)</f>
        <v>0</v>
      </c>
      <c r="F232" s="398" t="e">
        <f t="shared" si="122"/>
        <v>#DIV/0!</v>
      </c>
      <c r="G232" s="646">
        <f t="shared" si="125"/>
        <v>10465.6</v>
      </c>
      <c r="H232" s="651">
        <f>SUM(H233:H235)</f>
        <v>10465.6</v>
      </c>
      <c r="I232" s="651">
        <f>SUM(I233:I235)</f>
        <v>10465.6</v>
      </c>
      <c r="J232" s="630">
        <f t="shared" si="128"/>
        <v>100</v>
      </c>
      <c r="K232" s="530">
        <f>SUM(K233:K235)</f>
        <v>0</v>
      </c>
      <c r="L232" s="530">
        <f>SUM(L233:L235)</f>
        <v>0</v>
      </c>
      <c r="M232" s="632" t="e">
        <f t="shared" si="107"/>
        <v>#DIV/0!</v>
      </c>
      <c r="N232" s="530">
        <f>SUM(N233:N235)</f>
        <v>0</v>
      </c>
      <c r="O232" s="530">
        <f>SUM(O233:O235)</f>
        <v>0</v>
      </c>
      <c r="P232" s="632" t="e">
        <f t="shared" si="108"/>
        <v>#DIV/0!</v>
      </c>
      <c r="Q232" s="530">
        <f>SUM(Q233:Q235)</f>
        <v>10465.6</v>
      </c>
      <c r="R232" s="530">
        <f>SUM(R233:R235)</f>
        <v>10465.6</v>
      </c>
      <c r="S232" s="632">
        <f t="shared" si="138"/>
        <v>100</v>
      </c>
      <c r="T232" s="530">
        <f>SUM(T233:T235)</f>
        <v>0</v>
      </c>
      <c r="U232" s="530">
        <f>SUM(U233:U235)</f>
        <v>0</v>
      </c>
      <c r="V232" s="632" t="e">
        <f t="shared" si="110"/>
        <v>#DIV/0!</v>
      </c>
      <c r="W232" s="530">
        <f>SUM(W233:W235)</f>
        <v>0</v>
      </c>
      <c r="X232" s="530">
        <f>SUM(X233:X235)</f>
        <v>0</v>
      </c>
      <c r="Y232" s="632" t="e">
        <f t="shared" si="111"/>
        <v>#DIV/0!</v>
      </c>
      <c r="Z232" s="530">
        <f>SUM(Z233:Z235)</f>
        <v>0</v>
      </c>
      <c r="AA232" s="530">
        <f>SUM(AA233:AA235)</f>
        <v>0</v>
      </c>
      <c r="AB232" s="632" t="e">
        <f t="shared" si="112"/>
        <v>#DIV/0!</v>
      </c>
      <c r="AC232" s="530">
        <f>SUM(AC233:AC235)</f>
        <v>0</v>
      </c>
      <c r="AD232" s="530">
        <f>SUM(AD233:AD235)</f>
        <v>0</v>
      </c>
      <c r="AE232" s="632" t="e">
        <f t="shared" si="113"/>
        <v>#DIV/0!</v>
      </c>
      <c r="AF232" s="530">
        <f>SUM(AF233:AF235)</f>
        <v>0</v>
      </c>
      <c r="AG232" s="530">
        <f>SUM(AG233:AG235)</f>
        <v>0</v>
      </c>
      <c r="AH232" s="632" t="e">
        <f t="shared" si="114"/>
        <v>#DIV/0!</v>
      </c>
      <c r="AI232" s="530">
        <f>SUM(AI233:AI235)</f>
        <v>0</v>
      </c>
      <c r="AJ232" s="530">
        <f>SUM(AJ233:AJ235)</f>
        <v>0</v>
      </c>
      <c r="AK232" s="632" t="e">
        <f t="shared" si="115"/>
        <v>#DIV/0!</v>
      </c>
      <c r="AL232" s="556">
        <f>SUM(AL233:AL235)</f>
        <v>0</v>
      </c>
      <c r="AM232" s="556">
        <f>SUM(AM233:AM235)</f>
        <v>0</v>
      </c>
      <c r="AN232" s="632" t="e">
        <f t="shared" si="116"/>
        <v>#DIV/0!</v>
      </c>
      <c r="AO232" s="530">
        <f>SUM(AO233:AO235)</f>
        <v>0</v>
      </c>
      <c r="AP232" s="530">
        <f>SUM(AP233:AP235)</f>
        <v>0</v>
      </c>
      <c r="AQ232" s="632" t="e">
        <f t="shared" si="117"/>
        <v>#DIV/0!</v>
      </c>
      <c r="AR232" s="530">
        <f>SUM(AR233:AR235)</f>
        <v>0</v>
      </c>
      <c r="AS232" s="530">
        <f>SUM(AS233:AS235)</f>
        <v>0</v>
      </c>
      <c r="AT232" s="632" t="e">
        <f t="shared" si="118"/>
        <v>#DIV/0!</v>
      </c>
      <c r="AU232" s="617">
        <f t="shared" si="135"/>
        <v>10465.6</v>
      </c>
      <c r="AV232" s="617">
        <f t="shared" si="136"/>
        <v>10465.6</v>
      </c>
      <c r="AW232" s="617">
        <f t="shared" si="137"/>
        <v>10465.6</v>
      </c>
      <c r="AX232" s="618">
        <f t="shared" si="123"/>
        <v>100</v>
      </c>
      <c r="AY232" s="644"/>
      <c r="AZ232" s="644"/>
      <c r="BD232" s="405">
        <f t="shared" si="106"/>
        <v>10465.6</v>
      </c>
      <c r="BE232" s="405">
        <f t="shared" si="105"/>
        <v>10465.6</v>
      </c>
      <c r="BF232" s="405">
        <f t="shared" si="105"/>
        <v>10465.6</v>
      </c>
      <c r="BG232" s="406">
        <f t="shared" si="134"/>
        <v>100</v>
      </c>
    </row>
    <row r="233" spans="1:59" ht="20.25" customHeight="1">
      <c r="A233" s="652">
        <v>1101</v>
      </c>
      <c r="B233" s="636" t="s">
        <v>43</v>
      </c>
      <c r="C233" s="637"/>
      <c r="D233" s="637">
        <f aca="true" t="shared" si="140" ref="D233:E235">C233</f>
        <v>0</v>
      </c>
      <c r="E233" s="637">
        <f t="shared" si="140"/>
        <v>0</v>
      </c>
      <c r="F233" s="409" t="e">
        <f t="shared" si="122"/>
        <v>#DIV/0!</v>
      </c>
      <c r="G233" s="638">
        <f t="shared" si="125"/>
        <v>4602</v>
      </c>
      <c r="H233" s="638">
        <f t="shared" si="126"/>
        <v>4602</v>
      </c>
      <c r="I233" s="638">
        <f>L233+O233+R233+U233+X233+AA233+AD233+AG233+AJ233+AM233+AP233+AS233</f>
        <v>4602</v>
      </c>
      <c r="J233" s="639">
        <f t="shared" si="128"/>
        <v>100</v>
      </c>
      <c r="K233" s="640"/>
      <c r="L233" s="640"/>
      <c r="M233" s="615" t="e">
        <f t="shared" si="107"/>
        <v>#DIV/0!</v>
      </c>
      <c r="N233" s="640"/>
      <c r="O233" s="640"/>
      <c r="P233" s="615" t="e">
        <f t="shared" si="108"/>
        <v>#DIV/0!</v>
      </c>
      <c r="Q233" s="640">
        <v>4602</v>
      </c>
      <c r="R233" s="640">
        <v>4602</v>
      </c>
      <c r="S233" s="615">
        <f t="shared" si="138"/>
        <v>100</v>
      </c>
      <c r="T233" s="640"/>
      <c r="U233" s="640"/>
      <c r="V233" s="615" t="e">
        <f t="shared" si="110"/>
        <v>#DIV/0!</v>
      </c>
      <c r="W233" s="640"/>
      <c r="X233" s="640"/>
      <c r="Y233" s="615" t="e">
        <f t="shared" si="111"/>
        <v>#DIV/0!</v>
      </c>
      <c r="Z233" s="640"/>
      <c r="AA233" s="640"/>
      <c r="AB233" s="615" t="e">
        <f t="shared" si="112"/>
        <v>#DIV/0!</v>
      </c>
      <c r="AC233" s="640"/>
      <c r="AD233" s="640"/>
      <c r="AE233" s="615" t="e">
        <f t="shared" si="113"/>
        <v>#DIV/0!</v>
      </c>
      <c r="AF233" s="640"/>
      <c r="AG233" s="640"/>
      <c r="AH233" s="615" t="e">
        <f t="shared" si="114"/>
        <v>#DIV/0!</v>
      </c>
      <c r="AI233" s="640"/>
      <c r="AJ233" s="640"/>
      <c r="AK233" s="615" t="e">
        <f t="shared" si="115"/>
        <v>#DIV/0!</v>
      </c>
      <c r="AL233" s="641"/>
      <c r="AM233" s="641"/>
      <c r="AN233" s="615" t="e">
        <f t="shared" si="116"/>
        <v>#DIV/0!</v>
      </c>
      <c r="AO233" s="640"/>
      <c r="AP233" s="640"/>
      <c r="AQ233" s="615" t="e">
        <f t="shared" si="117"/>
        <v>#DIV/0!</v>
      </c>
      <c r="AR233" s="640"/>
      <c r="AS233" s="640"/>
      <c r="AT233" s="615" t="e">
        <f t="shared" si="118"/>
        <v>#DIV/0!</v>
      </c>
      <c r="AU233" s="617">
        <f t="shared" si="135"/>
        <v>4602</v>
      </c>
      <c r="AV233" s="617">
        <f t="shared" si="136"/>
        <v>4602</v>
      </c>
      <c r="AW233" s="617">
        <f t="shared" si="137"/>
        <v>4602</v>
      </c>
      <c r="AX233" s="618">
        <f t="shared" si="123"/>
        <v>100</v>
      </c>
      <c r="AY233" s="643"/>
      <c r="AZ233" s="643"/>
      <c r="BD233" s="405">
        <f t="shared" si="106"/>
        <v>4602</v>
      </c>
      <c r="BE233" s="405">
        <f t="shared" si="105"/>
        <v>4602</v>
      </c>
      <c r="BF233" s="405">
        <f t="shared" si="105"/>
        <v>4602</v>
      </c>
      <c r="BG233" s="406">
        <f t="shared" si="134"/>
        <v>100</v>
      </c>
    </row>
    <row r="234" spans="1:59" ht="21" customHeight="1">
      <c r="A234" s="652">
        <v>1102</v>
      </c>
      <c r="B234" s="636" t="s">
        <v>44</v>
      </c>
      <c r="C234" s="637"/>
      <c r="D234" s="637">
        <f t="shared" si="140"/>
        <v>0</v>
      </c>
      <c r="E234" s="637">
        <f t="shared" si="140"/>
        <v>0</v>
      </c>
      <c r="F234" s="409" t="e">
        <f t="shared" si="122"/>
        <v>#DIV/0!</v>
      </c>
      <c r="G234" s="638">
        <f t="shared" si="125"/>
        <v>5863.6</v>
      </c>
      <c r="H234" s="638">
        <f t="shared" si="126"/>
        <v>5863.6</v>
      </c>
      <c r="I234" s="638">
        <f>L234+O234+R234+U234+X234+AA234+AD234+AG234+AJ234+AM234+AP234+AS234</f>
        <v>5863.6</v>
      </c>
      <c r="J234" s="639">
        <f t="shared" si="128"/>
        <v>100</v>
      </c>
      <c r="K234" s="640"/>
      <c r="L234" s="640"/>
      <c r="M234" s="615" t="e">
        <f t="shared" si="107"/>
        <v>#DIV/0!</v>
      </c>
      <c r="N234" s="640"/>
      <c r="O234" s="640"/>
      <c r="P234" s="615" t="e">
        <f t="shared" si="108"/>
        <v>#DIV/0!</v>
      </c>
      <c r="Q234" s="640">
        <v>5863.6</v>
      </c>
      <c r="R234" s="640">
        <v>5863.6</v>
      </c>
      <c r="S234" s="615">
        <f t="shared" si="138"/>
        <v>100</v>
      </c>
      <c r="T234" s="640"/>
      <c r="U234" s="640"/>
      <c r="V234" s="615" t="e">
        <f t="shared" si="110"/>
        <v>#DIV/0!</v>
      </c>
      <c r="W234" s="640"/>
      <c r="X234" s="640"/>
      <c r="Y234" s="615" t="e">
        <f t="shared" si="111"/>
        <v>#DIV/0!</v>
      </c>
      <c r="Z234" s="640"/>
      <c r="AA234" s="640"/>
      <c r="AB234" s="615" t="e">
        <f t="shared" si="112"/>
        <v>#DIV/0!</v>
      </c>
      <c r="AC234" s="640"/>
      <c r="AD234" s="640"/>
      <c r="AE234" s="615" t="e">
        <f t="shared" si="113"/>
        <v>#DIV/0!</v>
      </c>
      <c r="AF234" s="640"/>
      <c r="AG234" s="640"/>
      <c r="AH234" s="615" t="e">
        <f t="shared" si="114"/>
        <v>#DIV/0!</v>
      </c>
      <c r="AI234" s="640"/>
      <c r="AJ234" s="640"/>
      <c r="AK234" s="615" t="e">
        <f t="shared" si="115"/>
        <v>#DIV/0!</v>
      </c>
      <c r="AL234" s="641"/>
      <c r="AM234" s="641"/>
      <c r="AN234" s="615" t="e">
        <f t="shared" si="116"/>
        <v>#DIV/0!</v>
      </c>
      <c r="AO234" s="640"/>
      <c r="AP234" s="640"/>
      <c r="AQ234" s="615" t="e">
        <f t="shared" si="117"/>
        <v>#DIV/0!</v>
      </c>
      <c r="AR234" s="640"/>
      <c r="AS234" s="640"/>
      <c r="AT234" s="615" t="e">
        <f t="shared" si="118"/>
        <v>#DIV/0!</v>
      </c>
      <c r="AU234" s="617">
        <f t="shared" si="135"/>
        <v>5863.6</v>
      </c>
      <c r="AV234" s="617">
        <f t="shared" si="136"/>
        <v>5863.6</v>
      </c>
      <c r="AW234" s="617">
        <f t="shared" si="137"/>
        <v>5863.6</v>
      </c>
      <c r="AX234" s="618">
        <f t="shared" si="123"/>
        <v>100</v>
      </c>
      <c r="AY234" s="643"/>
      <c r="AZ234" s="643"/>
      <c r="BD234" s="405">
        <f t="shared" si="106"/>
        <v>5863.6</v>
      </c>
      <c r="BE234" s="405">
        <f t="shared" si="105"/>
        <v>5863.6</v>
      </c>
      <c r="BF234" s="405">
        <f t="shared" si="105"/>
        <v>5863.6</v>
      </c>
      <c r="BG234" s="406">
        <f t="shared" si="134"/>
        <v>100</v>
      </c>
    </row>
    <row r="235" spans="1:59" ht="46.5" customHeight="1">
      <c r="A235" s="652">
        <v>1105</v>
      </c>
      <c r="B235" s="636" t="s">
        <v>52</v>
      </c>
      <c r="C235" s="637"/>
      <c r="D235" s="637">
        <f t="shared" si="140"/>
        <v>0</v>
      </c>
      <c r="E235" s="637">
        <f t="shared" si="140"/>
        <v>0</v>
      </c>
      <c r="F235" s="409" t="e">
        <f t="shared" si="122"/>
        <v>#DIV/0!</v>
      </c>
      <c r="G235" s="638">
        <f t="shared" si="125"/>
        <v>0</v>
      </c>
      <c r="H235" s="638">
        <f t="shared" si="126"/>
        <v>0</v>
      </c>
      <c r="I235" s="638">
        <f>L235+O235+R235+U235+X235+AA235+AD235+AG235+AJ235+AM235+AP235+AS235</f>
        <v>0</v>
      </c>
      <c r="J235" s="639" t="e">
        <f t="shared" si="128"/>
        <v>#DIV/0!</v>
      </c>
      <c r="K235" s="640"/>
      <c r="L235" s="640"/>
      <c r="M235" s="615" t="e">
        <f t="shared" si="107"/>
        <v>#DIV/0!</v>
      </c>
      <c r="N235" s="640"/>
      <c r="O235" s="640"/>
      <c r="P235" s="615" t="e">
        <f t="shared" si="108"/>
        <v>#DIV/0!</v>
      </c>
      <c r="Q235" s="640"/>
      <c r="R235" s="640"/>
      <c r="S235" s="615"/>
      <c r="T235" s="640"/>
      <c r="U235" s="640"/>
      <c r="V235" s="615" t="e">
        <f t="shared" si="110"/>
        <v>#DIV/0!</v>
      </c>
      <c r="W235" s="640"/>
      <c r="X235" s="640"/>
      <c r="Y235" s="615" t="e">
        <f t="shared" si="111"/>
        <v>#DIV/0!</v>
      </c>
      <c r="Z235" s="640"/>
      <c r="AA235" s="640"/>
      <c r="AB235" s="615" t="e">
        <f t="shared" si="112"/>
        <v>#DIV/0!</v>
      </c>
      <c r="AC235" s="640"/>
      <c r="AD235" s="640"/>
      <c r="AE235" s="615" t="e">
        <f t="shared" si="113"/>
        <v>#DIV/0!</v>
      </c>
      <c r="AF235" s="640"/>
      <c r="AG235" s="640"/>
      <c r="AH235" s="615" t="e">
        <f t="shared" si="114"/>
        <v>#DIV/0!</v>
      </c>
      <c r="AI235" s="640"/>
      <c r="AJ235" s="640"/>
      <c r="AK235" s="615" t="e">
        <f t="shared" si="115"/>
        <v>#DIV/0!</v>
      </c>
      <c r="AL235" s="641"/>
      <c r="AM235" s="641"/>
      <c r="AN235" s="615" t="e">
        <f t="shared" si="116"/>
        <v>#DIV/0!</v>
      </c>
      <c r="AO235" s="640"/>
      <c r="AP235" s="640"/>
      <c r="AQ235" s="615" t="e">
        <f t="shared" si="117"/>
        <v>#DIV/0!</v>
      </c>
      <c r="AR235" s="640"/>
      <c r="AS235" s="640"/>
      <c r="AT235" s="615" t="e">
        <f t="shared" si="118"/>
        <v>#DIV/0!</v>
      </c>
      <c r="AU235" s="617">
        <f t="shared" si="135"/>
        <v>0</v>
      </c>
      <c r="AV235" s="617">
        <f t="shared" si="136"/>
        <v>0</v>
      </c>
      <c r="AW235" s="617">
        <f t="shared" si="137"/>
        <v>0</v>
      </c>
      <c r="AX235" s="618" t="e">
        <f t="shared" si="123"/>
        <v>#DIV/0!</v>
      </c>
      <c r="AY235" s="643"/>
      <c r="AZ235" s="643"/>
      <c r="BD235" s="405">
        <f t="shared" si="106"/>
        <v>0</v>
      </c>
      <c r="BE235" s="405">
        <f t="shared" si="105"/>
        <v>0</v>
      </c>
      <c r="BF235" s="405">
        <f t="shared" si="105"/>
        <v>0</v>
      </c>
      <c r="BG235" s="406" t="e">
        <f t="shared" si="134"/>
        <v>#DIV/0!</v>
      </c>
    </row>
    <row r="236" spans="1:59" s="448" customFormat="1" ht="39.75" customHeight="1">
      <c r="A236" s="572">
        <v>1300</v>
      </c>
      <c r="B236" s="97" t="s">
        <v>47</v>
      </c>
      <c r="C236" s="629">
        <f>C237</f>
        <v>0</v>
      </c>
      <c r="D236" s="629">
        <f>D237</f>
        <v>0</v>
      </c>
      <c r="E236" s="629">
        <f>E237</f>
        <v>0</v>
      </c>
      <c r="F236" s="398" t="e">
        <f t="shared" si="122"/>
        <v>#DIV/0!</v>
      </c>
      <c r="G236" s="646">
        <f t="shared" si="125"/>
        <v>0</v>
      </c>
      <c r="H236" s="629">
        <f>H237</f>
        <v>0</v>
      </c>
      <c r="I236" s="629">
        <f>I237</f>
        <v>0</v>
      </c>
      <c r="J236" s="630" t="e">
        <f t="shared" si="128"/>
        <v>#DIV/0!</v>
      </c>
      <c r="K236" s="631">
        <f>K237</f>
        <v>0</v>
      </c>
      <c r="L236" s="631">
        <f>L237</f>
        <v>0</v>
      </c>
      <c r="M236" s="632" t="e">
        <f t="shared" si="107"/>
        <v>#DIV/0!</v>
      </c>
      <c r="N236" s="631">
        <f>N237</f>
        <v>0</v>
      </c>
      <c r="O236" s="631">
        <f>O237</f>
        <v>0</v>
      </c>
      <c r="P236" s="632" t="e">
        <f t="shared" si="108"/>
        <v>#DIV/0!</v>
      </c>
      <c r="Q236" s="631">
        <f>Q237</f>
        <v>0</v>
      </c>
      <c r="R236" s="631">
        <f>R237</f>
        <v>0</v>
      </c>
      <c r="S236" s="632"/>
      <c r="T236" s="631">
        <f>T237</f>
        <v>0</v>
      </c>
      <c r="U236" s="631">
        <f>U237</f>
        <v>0</v>
      </c>
      <c r="V236" s="632" t="e">
        <f t="shared" si="110"/>
        <v>#DIV/0!</v>
      </c>
      <c r="W236" s="631">
        <f>W237</f>
        <v>0</v>
      </c>
      <c r="X236" s="631">
        <f>X237</f>
        <v>0</v>
      </c>
      <c r="Y236" s="632" t="e">
        <f t="shared" si="111"/>
        <v>#DIV/0!</v>
      </c>
      <c r="Z236" s="631">
        <f>Z237</f>
        <v>0</v>
      </c>
      <c r="AA236" s="631">
        <f>AA237</f>
        <v>0</v>
      </c>
      <c r="AB236" s="632" t="e">
        <f t="shared" si="112"/>
        <v>#DIV/0!</v>
      </c>
      <c r="AC236" s="631">
        <f>AC237</f>
        <v>0</v>
      </c>
      <c r="AD236" s="631">
        <f>AD237</f>
        <v>0</v>
      </c>
      <c r="AE236" s="632" t="e">
        <f t="shared" si="113"/>
        <v>#DIV/0!</v>
      </c>
      <c r="AF236" s="631">
        <f>AF237</f>
        <v>0</v>
      </c>
      <c r="AG236" s="631">
        <f>AG237</f>
        <v>0</v>
      </c>
      <c r="AH236" s="632" t="e">
        <f t="shared" si="114"/>
        <v>#DIV/0!</v>
      </c>
      <c r="AI236" s="631">
        <f>AI237</f>
        <v>0</v>
      </c>
      <c r="AJ236" s="631">
        <f>AJ237</f>
        <v>0</v>
      </c>
      <c r="AK236" s="632" t="e">
        <f t="shared" si="115"/>
        <v>#DIV/0!</v>
      </c>
      <c r="AL236" s="633">
        <f>AL237</f>
        <v>0</v>
      </c>
      <c r="AM236" s="633">
        <f>AM237</f>
        <v>0</v>
      </c>
      <c r="AN236" s="632" t="e">
        <f t="shared" si="116"/>
        <v>#DIV/0!</v>
      </c>
      <c r="AO236" s="631">
        <f>AO237</f>
        <v>0</v>
      </c>
      <c r="AP236" s="631">
        <f>AP237</f>
        <v>0</v>
      </c>
      <c r="AQ236" s="632" t="e">
        <f t="shared" si="117"/>
        <v>#DIV/0!</v>
      </c>
      <c r="AR236" s="631">
        <f>AR237</f>
        <v>0</v>
      </c>
      <c r="AS236" s="631">
        <f>AS237</f>
        <v>0</v>
      </c>
      <c r="AT236" s="632" t="e">
        <f t="shared" si="118"/>
        <v>#DIV/0!</v>
      </c>
      <c r="AU236" s="617">
        <f t="shared" si="135"/>
        <v>0</v>
      </c>
      <c r="AV236" s="617">
        <f t="shared" si="136"/>
        <v>0</v>
      </c>
      <c r="AW236" s="617">
        <f t="shared" si="137"/>
        <v>0</v>
      </c>
      <c r="AX236" s="618" t="e">
        <f t="shared" si="123"/>
        <v>#DIV/0!</v>
      </c>
      <c r="AY236" s="644"/>
      <c r="AZ236" s="644"/>
      <c r="BD236" s="405">
        <f t="shared" si="106"/>
        <v>0</v>
      </c>
      <c r="BE236" s="405">
        <f t="shared" si="105"/>
        <v>0</v>
      </c>
      <c r="BF236" s="405">
        <f t="shared" si="105"/>
        <v>0</v>
      </c>
      <c r="BG236" s="406" t="e">
        <f t="shared" si="134"/>
        <v>#DIV/0!</v>
      </c>
    </row>
    <row r="237" spans="1:59" ht="47.25" customHeight="1">
      <c r="A237" s="652">
        <v>1301</v>
      </c>
      <c r="B237" s="636" t="s">
        <v>238</v>
      </c>
      <c r="C237" s="637"/>
      <c r="D237" s="637">
        <f>C237</f>
        <v>0</v>
      </c>
      <c r="E237" s="637">
        <f>D237</f>
        <v>0</v>
      </c>
      <c r="F237" s="409" t="e">
        <f t="shared" si="122"/>
        <v>#DIV/0!</v>
      </c>
      <c r="G237" s="638">
        <f t="shared" si="125"/>
        <v>0</v>
      </c>
      <c r="H237" s="638">
        <f t="shared" si="126"/>
        <v>0</v>
      </c>
      <c r="I237" s="638">
        <f>L237+O237+R237+U237+X237+AA237+AD237+AG237+AJ237+AM237+AP237+AS237</f>
        <v>0</v>
      </c>
      <c r="J237" s="639" t="e">
        <f t="shared" si="128"/>
        <v>#DIV/0!</v>
      </c>
      <c r="K237" s="640"/>
      <c r="L237" s="640"/>
      <c r="M237" s="615" t="e">
        <f t="shared" si="107"/>
        <v>#DIV/0!</v>
      </c>
      <c r="N237" s="640"/>
      <c r="O237" s="640"/>
      <c r="P237" s="653" t="e">
        <f t="shared" si="108"/>
        <v>#DIV/0!</v>
      </c>
      <c r="Q237" s="640"/>
      <c r="R237" s="640"/>
      <c r="S237" s="615"/>
      <c r="T237" s="640"/>
      <c r="U237" s="640"/>
      <c r="V237" s="615" t="e">
        <f t="shared" si="110"/>
        <v>#DIV/0!</v>
      </c>
      <c r="W237" s="640"/>
      <c r="X237" s="640"/>
      <c r="Y237" s="615" t="e">
        <f t="shared" si="111"/>
        <v>#DIV/0!</v>
      </c>
      <c r="Z237" s="640"/>
      <c r="AA237" s="640"/>
      <c r="AB237" s="615" t="e">
        <f t="shared" si="112"/>
        <v>#DIV/0!</v>
      </c>
      <c r="AC237" s="640"/>
      <c r="AD237" s="640"/>
      <c r="AE237" s="615" t="e">
        <f t="shared" si="113"/>
        <v>#DIV/0!</v>
      </c>
      <c r="AF237" s="640"/>
      <c r="AG237" s="640"/>
      <c r="AH237" s="615" t="e">
        <f t="shared" si="114"/>
        <v>#DIV/0!</v>
      </c>
      <c r="AI237" s="640"/>
      <c r="AJ237" s="640"/>
      <c r="AK237" s="615" t="e">
        <f t="shared" si="115"/>
        <v>#DIV/0!</v>
      </c>
      <c r="AL237" s="641"/>
      <c r="AM237" s="641"/>
      <c r="AN237" s="615" t="e">
        <f t="shared" si="116"/>
        <v>#DIV/0!</v>
      </c>
      <c r="AO237" s="640"/>
      <c r="AP237" s="640"/>
      <c r="AQ237" s="615" t="e">
        <f t="shared" si="117"/>
        <v>#DIV/0!</v>
      </c>
      <c r="AR237" s="640"/>
      <c r="AS237" s="640"/>
      <c r="AT237" s="615" t="e">
        <f t="shared" si="118"/>
        <v>#DIV/0!</v>
      </c>
      <c r="AU237" s="617">
        <f t="shared" si="135"/>
        <v>0</v>
      </c>
      <c r="AV237" s="617">
        <f t="shared" si="136"/>
        <v>0</v>
      </c>
      <c r="AW237" s="617">
        <f t="shared" si="137"/>
        <v>0</v>
      </c>
      <c r="AX237" s="618" t="e">
        <f t="shared" si="123"/>
        <v>#DIV/0!</v>
      </c>
      <c r="AY237" s="643"/>
      <c r="AZ237" s="643"/>
      <c r="BD237" s="405">
        <f t="shared" si="106"/>
        <v>0</v>
      </c>
      <c r="BE237" s="405">
        <f t="shared" si="105"/>
        <v>0</v>
      </c>
      <c r="BF237" s="405">
        <f t="shared" si="105"/>
        <v>0</v>
      </c>
      <c r="BG237" s="406" t="e">
        <f t="shared" si="134"/>
        <v>#DIV/0!</v>
      </c>
    </row>
    <row r="238" spans="1:59" s="448" customFormat="1" ht="66" customHeight="1">
      <c r="A238" s="572">
        <v>1400</v>
      </c>
      <c r="B238" s="97" t="s">
        <v>13</v>
      </c>
      <c r="C238" s="651">
        <f>C239+C240+C241</f>
        <v>0</v>
      </c>
      <c r="D238" s="651">
        <f>D239+D240+D241</f>
        <v>0</v>
      </c>
      <c r="E238" s="651">
        <f>E239+E240+E241</f>
        <v>0</v>
      </c>
      <c r="F238" s="398" t="e">
        <f t="shared" si="122"/>
        <v>#DIV/0!</v>
      </c>
      <c r="G238" s="646">
        <f t="shared" si="125"/>
        <v>0</v>
      </c>
      <c r="H238" s="651">
        <f>H239+H240+H241</f>
        <v>0</v>
      </c>
      <c r="I238" s="651">
        <f>I239+I240+I241</f>
        <v>0</v>
      </c>
      <c r="J238" s="630" t="e">
        <f t="shared" si="128"/>
        <v>#DIV/0!</v>
      </c>
      <c r="K238" s="530">
        <f>K239+K240+K241</f>
        <v>0</v>
      </c>
      <c r="L238" s="530">
        <f>L239+L240+L241</f>
        <v>0</v>
      </c>
      <c r="M238" s="632" t="e">
        <f t="shared" si="107"/>
        <v>#DIV/0!</v>
      </c>
      <c r="N238" s="530">
        <f>N239+N240+N241</f>
        <v>0</v>
      </c>
      <c r="O238" s="530">
        <f>O239+O240+O241</f>
        <v>0</v>
      </c>
      <c r="P238" s="632" t="e">
        <f t="shared" si="108"/>
        <v>#DIV/0!</v>
      </c>
      <c r="Q238" s="530">
        <f>Q239+Q240+Q241</f>
        <v>0</v>
      </c>
      <c r="R238" s="530">
        <f>R239+R240+R241</f>
        <v>0</v>
      </c>
      <c r="S238" s="632"/>
      <c r="T238" s="530">
        <f>T239+T240+T241</f>
        <v>0</v>
      </c>
      <c r="U238" s="530">
        <f>U239+U240+U241</f>
        <v>0</v>
      </c>
      <c r="V238" s="632" t="e">
        <f t="shared" si="110"/>
        <v>#DIV/0!</v>
      </c>
      <c r="W238" s="530">
        <f>W239+W240+W241</f>
        <v>0</v>
      </c>
      <c r="X238" s="530">
        <f>X239+X240+X241</f>
        <v>0</v>
      </c>
      <c r="Y238" s="632" t="e">
        <f t="shared" si="111"/>
        <v>#DIV/0!</v>
      </c>
      <c r="Z238" s="530">
        <f>Z239+Z240+Z241</f>
        <v>0</v>
      </c>
      <c r="AA238" s="530">
        <f>AA239+AA240+AA241</f>
        <v>0</v>
      </c>
      <c r="AB238" s="632" t="e">
        <f t="shared" si="112"/>
        <v>#DIV/0!</v>
      </c>
      <c r="AC238" s="530">
        <f>AC239+AC240+AC241</f>
        <v>0</v>
      </c>
      <c r="AD238" s="530">
        <f>AD239+AD240+AD241</f>
        <v>0</v>
      </c>
      <c r="AE238" s="632" t="e">
        <f t="shared" si="113"/>
        <v>#DIV/0!</v>
      </c>
      <c r="AF238" s="530">
        <f>AF239+AF240+AF241</f>
        <v>0</v>
      </c>
      <c r="AG238" s="530">
        <f>AG239+AG240+AG241</f>
        <v>0</v>
      </c>
      <c r="AH238" s="632" t="e">
        <f t="shared" si="114"/>
        <v>#DIV/0!</v>
      </c>
      <c r="AI238" s="530">
        <f>AI239+AI240+AI241</f>
        <v>0</v>
      </c>
      <c r="AJ238" s="530">
        <f>AJ239+AJ240+AJ241</f>
        <v>0</v>
      </c>
      <c r="AK238" s="632" t="e">
        <f t="shared" si="115"/>
        <v>#DIV/0!</v>
      </c>
      <c r="AL238" s="556">
        <f>AL239+AL240+AL241</f>
        <v>0</v>
      </c>
      <c r="AM238" s="556">
        <f>AM239+AM240+AM241</f>
        <v>0</v>
      </c>
      <c r="AN238" s="632" t="e">
        <f t="shared" si="116"/>
        <v>#DIV/0!</v>
      </c>
      <c r="AO238" s="530">
        <f>AO239+AO240+AO241</f>
        <v>0</v>
      </c>
      <c r="AP238" s="530">
        <f>AP239+AP240+AP241</f>
        <v>0</v>
      </c>
      <c r="AQ238" s="632" t="e">
        <f t="shared" si="117"/>
        <v>#DIV/0!</v>
      </c>
      <c r="AR238" s="530">
        <f>AR239+AR240+AR241</f>
        <v>0</v>
      </c>
      <c r="AS238" s="530">
        <f>AS239+AS240+AS241</f>
        <v>0</v>
      </c>
      <c r="AT238" s="632" t="e">
        <f t="shared" si="118"/>
        <v>#DIV/0!</v>
      </c>
      <c r="AU238" s="617">
        <f t="shared" si="135"/>
        <v>0</v>
      </c>
      <c r="AV238" s="617">
        <f t="shared" si="136"/>
        <v>0</v>
      </c>
      <c r="AW238" s="617">
        <f t="shared" si="137"/>
        <v>0</v>
      </c>
      <c r="AX238" s="618" t="e">
        <f t="shared" si="123"/>
        <v>#DIV/0!</v>
      </c>
      <c r="AY238" s="644"/>
      <c r="AZ238" s="644"/>
      <c r="BD238" s="405">
        <f t="shared" si="106"/>
        <v>0</v>
      </c>
      <c r="BE238" s="405">
        <f t="shared" si="105"/>
        <v>0</v>
      </c>
      <c r="BF238" s="405">
        <f t="shared" si="105"/>
        <v>0</v>
      </c>
      <c r="BG238" s="406" t="e">
        <f t="shared" si="134"/>
        <v>#DIV/0!</v>
      </c>
    </row>
    <row r="239" spans="1:59" ht="63.75" customHeight="1">
      <c r="A239" s="654">
        <v>1401</v>
      </c>
      <c r="B239" s="655" t="s">
        <v>54</v>
      </c>
      <c r="C239" s="637"/>
      <c r="D239" s="637">
        <f>C239</f>
        <v>0</v>
      </c>
      <c r="E239" s="637">
        <f>D239</f>
        <v>0</v>
      </c>
      <c r="F239" s="409" t="e">
        <f t="shared" si="122"/>
        <v>#DIV/0!</v>
      </c>
      <c r="G239" s="638">
        <f t="shared" si="125"/>
        <v>0</v>
      </c>
      <c r="H239" s="638">
        <f t="shared" si="126"/>
        <v>0</v>
      </c>
      <c r="I239" s="638">
        <f>L239+O239+R239+U239+X239+AA239+AD239+AG239+AJ239+AM239+AP239+AS239</f>
        <v>0</v>
      </c>
      <c r="J239" s="639" t="e">
        <f t="shared" si="128"/>
        <v>#DIV/0!</v>
      </c>
      <c r="K239" s="626"/>
      <c r="L239" s="626"/>
      <c r="M239" s="615" t="e">
        <f t="shared" si="107"/>
        <v>#DIV/0!</v>
      </c>
      <c r="N239" s="626"/>
      <c r="O239" s="626"/>
      <c r="P239" s="615" t="e">
        <f t="shared" si="108"/>
        <v>#DIV/0!</v>
      </c>
      <c r="Q239" s="626"/>
      <c r="R239" s="626"/>
      <c r="S239" s="615"/>
      <c r="T239" s="626"/>
      <c r="U239" s="626"/>
      <c r="V239" s="615" t="e">
        <f t="shared" si="110"/>
        <v>#DIV/0!</v>
      </c>
      <c r="W239" s="626"/>
      <c r="X239" s="626"/>
      <c r="Y239" s="615" t="e">
        <f t="shared" si="111"/>
        <v>#DIV/0!</v>
      </c>
      <c r="Z239" s="626"/>
      <c r="AA239" s="626"/>
      <c r="AB239" s="615" t="e">
        <f t="shared" si="112"/>
        <v>#DIV/0!</v>
      </c>
      <c r="AC239" s="626"/>
      <c r="AD239" s="626"/>
      <c r="AE239" s="615" t="e">
        <f t="shared" si="113"/>
        <v>#DIV/0!</v>
      </c>
      <c r="AF239" s="626"/>
      <c r="AG239" s="626"/>
      <c r="AH239" s="615" t="e">
        <f t="shared" si="114"/>
        <v>#DIV/0!</v>
      </c>
      <c r="AI239" s="626"/>
      <c r="AJ239" s="626"/>
      <c r="AK239" s="615" t="e">
        <f t="shared" si="115"/>
        <v>#DIV/0!</v>
      </c>
      <c r="AL239" s="627"/>
      <c r="AM239" s="627"/>
      <c r="AN239" s="615" t="e">
        <f t="shared" si="116"/>
        <v>#DIV/0!</v>
      </c>
      <c r="AO239" s="626"/>
      <c r="AP239" s="626"/>
      <c r="AQ239" s="615" t="e">
        <f t="shared" si="117"/>
        <v>#DIV/0!</v>
      </c>
      <c r="AR239" s="626"/>
      <c r="AS239" s="626"/>
      <c r="AT239" s="615" t="e">
        <f t="shared" si="118"/>
        <v>#DIV/0!</v>
      </c>
      <c r="AU239" s="617">
        <f t="shared" si="135"/>
        <v>0</v>
      </c>
      <c r="AV239" s="617">
        <f t="shared" si="136"/>
        <v>0</v>
      </c>
      <c r="AW239" s="617">
        <f t="shared" si="137"/>
        <v>0</v>
      </c>
      <c r="AX239" s="618" t="e">
        <f t="shared" si="123"/>
        <v>#DIV/0!</v>
      </c>
      <c r="AY239" s="643"/>
      <c r="AZ239" s="643"/>
      <c r="BD239" s="405">
        <f>BE239</f>
        <v>0</v>
      </c>
      <c r="BE239" s="405">
        <f>AR239+AO239+AL239+AI239+AF239+AC239+Z239+W239+T239+Q239+N239+K239</f>
        <v>0</v>
      </c>
      <c r="BF239" s="405">
        <f>AS239+AP239+AM239+AJ239+AG239+AD239+AA239+X239+U239+R239+O239+L239</f>
        <v>0</v>
      </c>
      <c r="BG239" s="406" t="e">
        <f t="shared" si="134"/>
        <v>#DIV/0!</v>
      </c>
    </row>
    <row r="240" spans="1:59" ht="28.5" customHeight="1">
      <c r="A240" s="654">
        <v>1402</v>
      </c>
      <c r="B240" s="190" t="s">
        <v>603</v>
      </c>
      <c r="C240" s="637"/>
      <c r="D240" s="637"/>
      <c r="E240" s="637"/>
      <c r="F240" s="409"/>
      <c r="G240" s="638"/>
      <c r="H240" s="638"/>
      <c r="I240" s="638"/>
      <c r="J240" s="639"/>
      <c r="K240" s="626"/>
      <c r="L240" s="626"/>
      <c r="M240" s="615" t="e">
        <f t="shared" si="107"/>
        <v>#DIV/0!</v>
      </c>
      <c r="N240" s="626"/>
      <c r="O240" s="626"/>
      <c r="P240" s="615"/>
      <c r="Q240" s="626"/>
      <c r="R240" s="626"/>
      <c r="S240" s="615"/>
      <c r="T240" s="626"/>
      <c r="U240" s="626"/>
      <c r="V240" s="615"/>
      <c r="W240" s="626"/>
      <c r="X240" s="626"/>
      <c r="Y240" s="615"/>
      <c r="Z240" s="626"/>
      <c r="AA240" s="626"/>
      <c r="AB240" s="615"/>
      <c r="AC240" s="626"/>
      <c r="AD240" s="626"/>
      <c r="AE240" s="615"/>
      <c r="AF240" s="626"/>
      <c r="AG240" s="626"/>
      <c r="AH240" s="615"/>
      <c r="AI240" s="626"/>
      <c r="AJ240" s="626"/>
      <c r="AK240" s="615"/>
      <c r="AL240" s="627"/>
      <c r="AM240" s="627"/>
      <c r="AN240" s="615"/>
      <c r="AO240" s="626"/>
      <c r="AP240" s="626"/>
      <c r="AQ240" s="615" t="e">
        <f t="shared" si="117"/>
        <v>#DIV/0!</v>
      </c>
      <c r="AR240" s="626"/>
      <c r="AS240" s="626"/>
      <c r="AT240" s="615" t="e">
        <f t="shared" si="118"/>
        <v>#DIV/0!</v>
      </c>
      <c r="AU240" s="617">
        <f t="shared" si="135"/>
        <v>0</v>
      </c>
      <c r="AV240" s="617">
        <f t="shared" si="136"/>
        <v>0</v>
      </c>
      <c r="AW240" s="617">
        <f t="shared" si="137"/>
        <v>0</v>
      </c>
      <c r="AX240" s="618" t="e">
        <f t="shared" si="123"/>
        <v>#DIV/0!</v>
      </c>
      <c r="AY240" s="643"/>
      <c r="AZ240" s="643"/>
      <c r="BD240" s="405"/>
      <c r="BE240" s="405"/>
      <c r="BF240" s="405"/>
      <c r="BG240" s="406"/>
    </row>
    <row r="241" spans="1:59" ht="42.75" customHeight="1">
      <c r="A241" s="654">
        <v>1403</v>
      </c>
      <c r="B241" s="190" t="s">
        <v>288</v>
      </c>
      <c r="C241" s="637"/>
      <c r="D241" s="637">
        <f>C241</f>
        <v>0</v>
      </c>
      <c r="E241" s="637">
        <f>D241</f>
        <v>0</v>
      </c>
      <c r="F241" s="409" t="e">
        <f t="shared" si="122"/>
        <v>#DIV/0!</v>
      </c>
      <c r="G241" s="638">
        <f t="shared" si="125"/>
        <v>0</v>
      </c>
      <c r="H241" s="638">
        <f t="shared" si="126"/>
        <v>0</v>
      </c>
      <c r="I241" s="638">
        <f>L241+O241+R241+U241+X241+AA241+AD241+AG241+AJ241+AM241+AP241+AS241</f>
        <v>0</v>
      </c>
      <c r="J241" s="639" t="e">
        <f t="shared" si="128"/>
        <v>#DIV/0!</v>
      </c>
      <c r="K241" s="626"/>
      <c r="L241" s="626"/>
      <c r="M241" s="615" t="e">
        <f t="shared" si="107"/>
        <v>#DIV/0!</v>
      </c>
      <c r="N241" s="626"/>
      <c r="O241" s="626"/>
      <c r="P241" s="615" t="e">
        <f>O241/N241*100</f>
        <v>#DIV/0!</v>
      </c>
      <c r="Q241" s="626"/>
      <c r="R241" s="626"/>
      <c r="S241" s="615"/>
      <c r="T241" s="626"/>
      <c r="U241" s="626"/>
      <c r="V241" s="615" t="e">
        <f>U241/T241*100</f>
        <v>#DIV/0!</v>
      </c>
      <c r="W241" s="626"/>
      <c r="X241" s="626"/>
      <c r="Y241" s="615" t="e">
        <f>X241/W241*100</f>
        <v>#DIV/0!</v>
      </c>
      <c r="Z241" s="626"/>
      <c r="AA241" s="626"/>
      <c r="AB241" s="615" t="e">
        <f>AA241/Z241*100</f>
        <v>#DIV/0!</v>
      </c>
      <c r="AC241" s="640"/>
      <c r="AD241" s="640"/>
      <c r="AE241" s="615" t="e">
        <f>AD241/AC241*100</f>
        <v>#DIV/0!</v>
      </c>
      <c r="AF241" s="626"/>
      <c r="AG241" s="626"/>
      <c r="AH241" s="615" t="e">
        <f>AG241/AF241*100</f>
        <v>#DIV/0!</v>
      </c>
      <c r="AI241" s="626"/>
      <c r="AJ241" s="626"/>
      <c r="AK241" s="615" t="e">
        <f>AJ241/AI241*100</f>
        <v>#DIV/0!</v>
      </c>
      <c r="AL241" s="627"/>
      <c r="AM241" s="627"/>
      <c r="AN241" s="615" t="e">
        <f>AM241/AL241*100</f>
        <v>#DIV/0!</v>
      </c>
      <c r="AO241" s="626"/>
      <c r="AP241" s="626"/>
      <c r="AQ241" s="615" t="e">
        <f>AP241/AO241*100</f>
        <v>#DIV/0!</v>
      </c>
      <c r="AR241" s="626"/>
      <c r="AS241" s="626"/>
      <c r="AT241" s="615" t="e">
        <f>AS241/AR241*100</f>
        <v>#DIV/0!</v>
      </c>
      <c r="AU241" s="617">
        <f t="shared" si="135"/>
        <v>0</v>
      </c>
      <c r="AV241" s="617">
        <f t="shared" si="136"/>
        <v>0</v>
      </c>
      <c r="AW241" s="617">
        <f t="shared" si="137"/>
        <v>0</v>
      </c>
      <c r="AX241" s="618" t="e">
        <f t="shared" si="123"/>
        <v>#DIV/0!</v>
      </c>
      <c r="AY241" s="643"/>
      <c r="AZ241" s="643"/>
      <c r="BD241" s="405">
        <f>BE241</f>
        <v>0</v>
      </c>
      <c r="BE241" s="405">
        <f>AR241+AO241+AL241+AI241+AF241+AC241+Z241+W241+T241+Q241+N241+K241</f>
        <v>0</v>
      </c>
      <c r="BF241" s="405">
        <f>AS241+AP241+AM241+AJ241+AG241+AD241+AA241+X241+U241+R241+O241+L241</f>
        <v>0</v>
      </c>
      <c r="BG241" s="406" t="e">
        <f>BF241/BE241*100</f>
        <v>#DIV/0!</v>
      </c>
    </row>
    <row r="242" spans="1:52" s="662" customFormat="1" ht="19.5" customHeight="1">
      <c r="A242" s="771" t="s">
        <v>87</v>
      </c>
      <c r="B242" s="772"/>
      <c r="C242" s="656">
        <f>-C138</f>
        <v>0</v>
      </c>
      <c r="D242" s="656">
        <f>-D138</f>
        <v>0</v>
      </c>
      <c r="E242" s="656">
        <f>-E138</f>
        <v>0</v>
      </c>
      <c r="F242" s="409" t="e">
        <f>E242/D242*100</f>
        <v>#DIV/0!</v>
      </c>
      <c r="G242" s="656">
        <f>-G138</f>
        <v>-7837.391330000042</v>
      </c>
      <c r="H242" s="656">
        <f>-H138</f>
        <v>-7837.391330000042</v>
      </c>
      <c r="I242" s="656">
        <f>-I138</f>
        <v>-7720.235140000033</v>
      </c>
      <c r="J242" s="639">
        <f>I242/H242*100</f>
        <v>98.50516345213545</v>
      </c>
      <c r="K242" s="657">
        <f>-K138</f>
        <v>0</v>
      </c>
      <c r="L242" s="657">
        <f>-L138</f>
        <v>0</v>
      </c>
      <c r="M242" s="657" t="e">
        <f aca="true" t="shared" si="141" ref="M242:AW242">-M138</f>
        <v>#DIV/0!</v>
      </c>
      <c r="N242" s="657">
        <f t="shared" si="141"/>
        <v>0</v>
      </c>
      <c r="O242" s="657">
        <f t="shared" si="141"/>
        <v>0</v>
      </c>
      <c r="P242" s="657" t="e">
        <f t="shared" si="141"/>
        <v>#DIV/0!</v>
      </c>
      <c r="Q242" s="657">
        <f t="shared" si="141"/>
        <v>-7837.391330000013</v>
      </c>
      <c r="R242" s="657">
        <f t="shared" si="141"/>
        <v>-7720.235140000004</v>
      </c>
      <c r="S242" s="657">
        <f t="shared" si="141"/>
        <v>-98.50516345213543</v>
      </c>
      <c r="T242" s="657">
        <f t="shared" si="141"/>
        <v>0</v>
      </c>
      <c r="U242" s="657">
        <f t="shared" si="141"/>
        <v>0</v>
      </c>
      <c r="V242" s="657" t="e">
        <f t="shared" si="141"/>
        <v>#DIV/0!</v>
      </c>
      <c r="W242" s="657">
        <f t="shared" si="141"/>
        <v>0</v>
      </c>
      <c r="X242" s="657">
        <f t="shared" si="141"/>
        <v>0</v>
      </c>
      <c r="Y242" s="657" t="e">
        <f t="shared" si="141"/>
        <v>#DIV/0!</v>
      </c>
      <c r="Z242" s="657">
        <f t="shared" si="141"/>
        <v>0</v>
      </c>
      <c r="AA242" s="657">
        <f t="shared" si="141"/>
        <v>0</v>
      </c>
      <c r="AB242" s="657" t="e">
        <f t="shared" si="141"/>
        <v>#DIV/0!</v>
      </c>
      <c r="AC242" s="657">
        <f t="shared" si="141"/>
        <v>0</v>
      </c>
      <c r="AD242" s="657">
        <f t="shared" si="141"/>
        <v>0</v>
      </c>
      <c r="AE242" s="657" t="e">
        <f t="shared" si="141"/>
        <v>#DIV/0!</v>
      </c>
      <c r="AF242" s="657">
        <f t="shared" si="141"/>
        <v>0</v>
      </c>
      <c r="AG242" s="657">
        <f t="shared" si="141"/>
        <v>0</v>
      </c>
      <c r="AH242" s="657" t="e">
        <f t="shared" si="141"/>
        <v>#DIV/0!</v>
      </c>
      <c r="AI242" s="657">
        <f t="shared" si="141"/>
        <v>0</v>
      </c>
      <c r="AJ242" s="657">
        <f t="shared" si="141"/>
        <v>0</v>
      </c>
      <c r="AK242" s="657" t="e">
        <f t="shared" si="141"/>
        <v>#DIV/0!</v>
      </c>
      <c r="AL242" s="658">
        <f t="shared" si="141"/>
        <v>0</v>
      </c>
      <c r="AM242" s="658">
        <f t="shared" si="141"/>
        <v>0</v>
      </c>
      <c r="AN242" s="657" t="e">
        <f t="shared" si="141"/>
        <v>#DIV/0!</v>
      </c>
      <c r="AO242" s="657">
        <f t="shared" si="141"/>
        <v>0</v>
      </c>
      <c r="AP242" s="657">
        <f t="shared" si="141"/>
        <v>0</v>
      </c>
      <c r="AQ242" s="657" t="e">
        <f t="shared" si="141"/>
        <v>#DIV/0!</v>
      </c>
      <c r="AR242" s="657">
        <f t="shared" si="141"/>
        <v>0</v>
      </c>
      <c r="AS242" s="657">
        <f t="shared" si="141"/>
        <v>0</v>
      </c>
      <c r="AT242" s="656" t="e">
        <f t="shared" si="141"/>
        <v>#DIV/0!</v>
      </c>
      <c r="AU242" s="659">
        <f t="shared" si="141"/>
        <v>-7837.391330000042</v>
      </c>
      <c r="AV242" s="659">
        <f t="shared" si="141"/>
        <v>-7837.391330000042</v>
      </c>
      <c r="AW242" s="659">
        <f t="shared" si="141"/>
        <v>-7720.235140000033</v>
      </c>
      <c r="AX242" s="660">
        <f>AW242/AU242*100</f>
        <v>98.50516345213545</v>
      </c>
      <c r="AY242" s="661"/>
      <c r="AZ242" s="661"/>
    </row>
    <row r="243" spans="1:52" ht="18.75">
      <c r="A243" s="346"/>
      <c r="B243" s="663"/>
      <c r="C243" s="356">
        <f aca="true" t="shared" si="142" ref="C243:AW243">C123-C189</f>
        <v>0</v>
      </c>
      <c r="D243" s="356">
        <f t="shared" si="142"/>
        <v>0</v>
      </c>
      <c r="E243" s="356">
        <f t="shared" si="142"/>
        <v>0</v>
      </c>
      <c r="F243" s="356" t="e">
        <f t="shared" si="142"/>
        <v>#DIV/0!</v>
      </c>
      <c r="G243" s="356">
        <f t="shared" si="142"/>
        <v>-7837.391330000042</v>
      </c>
      <c r="H243" s="356">
        <f t="shared" si="142"/>
        <v>-7837.391330000042</v>
      </c>
      <c r="I243" s="356">
        <f t="shared" si="142"/>
        <v>-7720.235140000033</v>
      </c>
      <c r="J243" s="357">
        <f t="shared" si="142"/>
        <v>0.06539435518462255</v>
      </c>
      <c r="K243" s="356">
        <f t="shared" si="142"/>
        <v>0</v>
      </c>
      <c r="L243" s="356">
        <f t="shared" si="142"/>
        <v>0</v>
      </c>
      <c r="M243" s="356" t="e">
        <f t="shared" si="142"/>
        <v>#DIV/0!</v>
      </c>
      <c r="N243" s="356">
        <f t="shared" si="142"/>
        <v>0</v>
      </c>
      <c r="O243" s="356">
        <f t="shared" si="142"/>
        <v>0</v>
      </c>
      <c r="P243" s="356" t="e">
        <f t="shared" si="142"/>
        <v>#DIV/0!</v>
      </c>
      <c r="Q243" s="356">
        <f>Q123-Q189</f>
        <v>-7837.391330000042</v>
      </c>
      <c r="R243" s="356">
        <f t="shared" si="142"/>
        <v>-7720.235140000033</v>
      </c>
      <c r="S243" s="356">
        <f t="shared" si="142"/>
        <v>0.06539435518462255</v>
      </c>
      <c r="T243" s="356">
        <f t="shared" si="142"/>
        <v>0</v>
      </c>
      <c r="U243" s="356">
        <f t="shared" si="142"/>
        <v>0</v>
      </c>
      <c r="V243" s="356" t="e">
        <f t="shared" si="142"/>
        <v>#DIV/0!</v>
      </c>
      <c r="W243" s="356">
        <f t="shared" si="142"/>
        <v>0</v>
      </c>
      <c r="X243" s="356">
        <f t="shared" si="142"/>
        <v>0</v>
      </c>
      <c r="Y243" s="356" t="e">
        <f t="shared" si="142"/>
        <v>#DIV/0!</v>
      </c>
      <c r="Z243" s="356">
        <f t="shared" si="142"/>
        <v>0</v>
      </c>
      <c r="AA243" s="356">
        <f t="shared" si="142"/>
        <v>0</v>
      </c>
      <c r="AB243" s="356" t="e">
        <f t="shared" si="142"/>
        <v>#DIV/0!</v>
      </c>
      <c r="AC243" s="356">
        <f t="shared" si="142"/>
        <v>0</v>
      </c>
      <c r="AD243" s="356">
        <f t="shared" si="142"/>
        <v>0</v>
      </c>
      <c r="AE243" s="356" t="e">
        <f t="shared" si="142"/>
        <v>#DIV/0!</v>
      </c>
      <c r="AF243" s="356">
        <f t="shared" si="142"/>
        <v>0</v>
      </c>
      <c r="AG243" s="356">
        <f t="shared" si="142"/>
        <v>0</v>
      </c>
      <c r="AH243" s="356" t="e">
        <f t="shared" si="142"/>
        <v>#DIV/0!</v>
      </c>
      <c r="AI243" s="356">
        <f t="shared" si="142"/>
        <v>0</v>
      </c>
      <c r="AJ243" s="356">
        <f t="shared" si="142"/>
        <v>0</v>
      </c>
      <c r="AK243" s="356" t="e">
        <f t="shared" si="142"/>
        <v>#DIV/0!</v>
      </c>
      <c r="AL243" s="664">
        <f t="shared" si="142"/>
        <v>0</v>
      </c>
      <c r="AM243" s="664">
        <f t="shared" si="142"/>
        <v>0</v>
      </c>
      <c r="AN243" s="356" t="e">
        <f t="shared" si="142"/>
        <v>#DIV/0!</v>
      </c>
      <c r="AO243" s="356">
        <f t="shared" si="142"/>
        <v>0</v>
      </c>
      <c r="AP243" s="356">
        <f t="shared" si="142"/>
        <v>0</v>
      </c>
      <c r="AQ243" s="356" t="e">
        <f t="shared" si="142"/>
        <v>#DIV/0!</v>
      </c>
      <c r="AR243" s="356">
        <f t="shared" si="142"/>
        <v>0</v>
      </c>
      <c r="AS243" s="356">
        <f t="shared" si="142"/>
        <v>0</v>
      </c>
      <c r="AT243" s="356" t="e">
        <f t="shared" si="142"/>
        <v>#DIV/0!</v>
      </c>
      <c r="AU243" s="356">
        <f t="shared" si="142"/>
        <v>-7837.391330000042</v>
      </c>
      <c r="AV243" s="356">
        <f t="shared" si="142"/>
        <v>-7837.391330000042</v>
      </c>
      <c r="AW243" s="356">
        <f t="shared" si="142"/>
        <v>-7720.235140000033</v>
      </c>
      <c r="AX243" s="665"/>
      <c r="AY243" s="666"/>
      <c r="AZ243" s="666"/>
    </row>
    <row r="244" spans="1:52" ht="18.75">
      <c r="A244" s="346"/>
      <c r="B244" s="4"/>
      <c r="C244" s="4"/>
      <c r="D244" s="356"/>
      <c r="E244" s="358"/>
      <c r="F244" s="355"/>
      <c r="G244" s="356"/>
      <c r="H244" s="356"/>
      <c r="I244" s="356"/>
      <c r="J244" s="357"/>
      <c r="K244" s="358"/>
      <c r="L244" s="358"/>
      <c r="M244" s="355"/>
      <c r="N244" s="358"/>
      <c r="O244" s="358"/>
      <c r="P244" s="355"/>
      <c r="Q244" s="355"/>
      <c r="R244" s="358"/>
      <c r="S244" s="355"/>
      <c r="T244" s="358"/>
      <c r="U244" s="358"/>
      <c r="V244" s="355"/>
      <c r="W244" s="358"/>
      <c r="X244" s="358"/>
      <c r="Y244" s="355"/>
      <c r="Z244" s="358"/>
      <c r="AA244" s="358"/>
      <c r="AB244" s="355"/>
      <c r="AC244" s="358"/>
      <c r="AD244" s="358"/>
      <c r="AE244" s="355"/>
      <c r="AF244" s="358"/>
      <c r="AG244" s="358"/>
      <c r="AH244" s="355"/>
      <c r="AI244" s="358"/>
      <c r="AJ244" s="358"/>
      <c r="AK244" s="355"/>
      <c r="AL244" s="359"/>
      <c r="AM244" s="359"/>
      <c r="AN244" s="355"/>
      <c r="AO244" s="358"/>
      <c r="AP244" s="358"/>
      <c r="AQ244" s="355"/>
      <c r="AR244" s="358"/>
      <c r="AS244" s="358"/>
      <c r="AT244" s="355"/>
      <c r="AU244" s="49"/>
      <c r="AV244" s="49"/>
      <c r="AW244" s="49"/>
      <c r="AX244" s="355"/>
      <c r="AY244" s="666"/>
      <c r="AZ244" s="666"/>
    </row>
    <row r="245" spans="1:52" ht="18.75">
      <c r="A245" s="346"/>
      <c r="B245" s="4"/>
      <c r="C245" s="4"/>
      <c r="D245" s="356"/>
      <c r="E245" s="358"/>
      <c r="F245" s="355"/>
      <c r="G245" s="356"/>
      <c r="H245" s="356"/>
      <c r="I245" s="356"/>
      <c r="J245" s="357"/>
      <c r="K245" s="358"/>
      <c r="L245" s="358"/>
      <c r="M245" s="355"/>
      <c r="N245" s="358"/>
      <c r="O245" s="358"/>
      <c r="P245" s="355"/>
      <c r="Q245" s="358"/>
      <c r="R245" s="358"/>
      <c r="S245" s="355"/>
      <c r="T245" s="358"/>
      <c r="U245" s="358"/>
      <c r="V245" s="355"/>
      <c r="W245" s="358"/>
      <c r="X245" s="358"/>
      <c r="Y245" s="355"/>
      <c r="Z245" s="358"/>
      <c r="AA245" s="358"/>
      <c r="AB245" s="355"/>
      <c r="AC245" s="358"/>
      <c r="AD245" s="358"/>
      <c r="AE245" s="355"/>
      <c r="AF245" s="358"/>
      <c r="AG245" s="358"/>
      <c r="AH245" s="355"/>
      <c r="AI245" s="358"/>
      <c r="AJ245" s="358"/>
      <c r="AK245" s="355"/>
      <c r="AL245" s="359"/>
      <c r="AM245" s="359"/>
      <c r="AN245" s="355"/>
      <c r="AO245" s="358"/>
      <c r="AP245" s="358"/>
      <c r="AQ245" s="355"/>
      <c r="AR245" s="358"/>
      <c r="AS245" s="358"/>
      <c r="AT245" s="355"/>
      <c r="AU245" s="49"/>
      <c r="AV245" s="49"/>
      <c r="AW245" s="49"/>
      <c r="AX245" s="355"/>
      <c r="AY245" s="666"/>
      <c r="AZ245" s="666"/>
    </row>
    <row r="246" spans="1:50" ht="18.75">
      <c r="A246" s="346"/>
      <c r="B246" s="4"/>
      <c r="C246" s="4"/>
      <c r="D246" s="356"/>
      <c r="E246" s="358"/>
      <c r="F246" s="355"/>
      <c r="G246" s="356"/>
      <c r="H246" s="356"/>
      <c r="I246" s="356"/>
      <c r="J246" s="357"/>
      <c r="K246" s="358"/>
      <c r="L246" s="358"/>
      <c r="M246" s="355"/>
      <c r="N246" s="358"/>
      <c r="O246" s="358"/>
      <c r="P246" s="355"/>
      <c r="Q246" s="358"/>
      <c r="R246" s="358"/>
      <c r="S246" s="355"/>
      <c r="T246" s="358"/>
      <c r="U246" s="358"/>
      <c r="V246" s="355"/>
      <c r="W246" s="358"/>
      <c r="X246" s="358"/>
      <c r="Y246" s="355"/>
      <c r="Z246" s="358"/>
      <c r="AA246" s="358"/>
      <c r="AB246" s="355"/>
      <c r="AC246" s="358"/>
      <c r="AD246" s="358"/>
      <c r="AE246" s="355"/>
      <c r="AF246" s="358"/>
      <c r="AG246" s="358"/>
      <c r="AH246" s="355"/>
      <c r="AI246" s="358"/>
      <c r="AJ246" s="358"/>
      <c r="AK246" s="355"/>
      <c r="AL246" s="359"/>
      <c r="AM246" s="359"/>
      <c r="AN246" s="355"/>
      <c r="AO246" s="358"/>
      <c r="AP246" s="358"/>
      <c r="AQ246" s="355"/>
      <c r="AR246" s="358"/>
      <c r="AS246" s="358"/>
      <c r="AT246" s="355"/>
      <c r="AU246" s="49"/>
      <c r="AV246" s="49"/>
      <c r="AW246" s="49"/>
      <c r="AX246" s="355"/>
    </row>
    <row r="247" spans="1:50" ht="18.75">
      <c r="A247" s="346"/>
      <c r="B247" s="4" t="s">
        <v>34</v>
      </c>
      <c r="C247" s="103"/>
      <c r="D247" s="103"/>
      <c r="E247" s="103"/>
      <c r="F247" s="103" t="s">
        <v>622</v>
      </c>
      <c r="G247" s="103"/>
      <c r="H247" s="355"/>
      <c r="I247" s="358" t="s">
        <v>624</v>
      </c>
      <c r="J247" s="358"/>
      <c r="K247" s="355"/>
      <c r="L247" s="358"/>
      <c r="M247" s="358"/>
      <c r="N247" s="355"/>
      <c r="O247" s="358"/>
      <c r="P247" s="358"/>
      <c r="Q247" s="358"/>
      <c r="R247" s="358"/>
      <c r="S247" s="358"/>
      <c r="T247" s="355"/>
      <c r="U247" s="358"/>
      <c r="V247" s="358"/>
      <c r="W247" s="355"/>
      <c r="X247" s="358"/>
      <c r="Y247" s="358"/>
      <c r="Z247" s="667"/>
      <c r="AA247" s="359"/>
      <c r="AB247" s="358"/>
      <c r="AC247" s="355"/>
      <c r="AD247" s="358"/>
      <c r="AE247" s="358"/>
      <c r="AF247" s="355"/>
      <c r="AG247" s="358"/>
      <c r="AH247" s="358"/>
      <c r="AI247" s="355"/>
      <c r="AJ247" s="358"/>
      <c r="AK247" s="358"/>
      <c r="AL247" s="667"/>
      <c r="AM247" s="359"/>
      <c r="AN247" s="358"/>
      <c r="AO247" s="355"/>
      <c r="AP247" s="358"/>
      <c r="AQ247" s="358"/>
      <c r="AR247" s="355"/>
      <c r="AS247" s="49"/>
      <c r="AT247" s="49"/>
      <c r="AU247" s="355"/>
      <c r="AV247" s="3"/>
      <c r="AW247" s="3"/>
      <c r="AX247" s="3"/>
    </row>
    <row r="248" spans="1:50" ht="24.75" customHeight="1">
      <c r="A248" s="346"/>
      <c r="B248" s="4"/>
      <c r="C248" s="3"/>
      <c r="D248" s="5"/>
      <c r="E248" s="5"/>
      <c r="F248" s="5"/>
      <c r="G248" s="5"/>
      <c r="H248" s="355"/>
      <c r="I248" s="358"/>
      <c r="J248" s="358"/>
      <c r="K248" s="355"/>
      <c r="L248" s="358"/>
      <c r="M248" s="358"/>
      <c r="N248" s="355"/>
      <c r="O248" s="358"/>
      <c r="P248" s="358"/>
      <c r="Q248" s="358"/>
      <c r="R248" s="358"/>
      <c r="S248" s="358"/>
      <c r="T248" s="355"/>
      <c r="U248" s="358"/>
      <c r="V248" s="358"/>
      <c r="W248" s="355"/>
      <c r="X248" s="358"/>
      <c r="Y248" s="358"/>
      <c r="Z248" s="355"/>
      <c r="AA248" s="358"/>
      <c r="AB248" s="358"/>
      <c r="AC248" s="355"/>
      <c r="AD248" s="358"/>
      <c r="AE248" s="358"/>
      <c r="AF248" s="355"/>
      <c r="AG248" s="358"/>
      <c r="AH248" s="358"/>
      <c r="AI248" s="355"/>
      <c r="AJ248" s="358"/>
      <c r="AK248" s="358"/>
      <c r="AL248" s="667"/>
      <c r="AM248" s="359"/>
      <c r="AN248" s="358"/>
      <c r="AO248" s="355"/>
      <c r="AP248" s="358"/>
      <c r="AQ248" s="358"/>
      <c r="AR248" s="355"/>
      <c r="AS248" s="49"/>
      <c r="AT248" s="49"/>
      <c r="AU248" s="355"/>
      <c r="AV248" s="773"/>
      <c r="AW248" s="773"/>
      <c r="AX248" s="773"/>
    </row>
    <row r="249" spans="1:86" ht="24.75" customHeight="1">
      <c r="A249" s="346"/>
      <c r="B249" s="4" t="s">
        <v>196</v>
      </c>
      <c r="C249" s="103"/>
      <c r="D249" s="103"/>
      <c r="E249" s="103"/>
      <c r="F249" s="103" t="s">
        <v>623</v>
      </c>
      <c r="G249" s="103"/>
      <c r="H249" s="358"/>
      <c r="I249" s="358" t="s">
        <v>625</v>
      </c>
      <c r="J249" s="355"/>
      <c r="K249" s="358"/>
      <c r="L249" s="358"/>
      <c r="M249" s="355"/>
      <c r="N249" s="358"/>
      <c r="O249" s="358"/>
      <c r="P249" s="355"/>
      <c r="Q249" s="358"/>
      <c r="R249" s="358"/>
      <c r="S249" s="355"/>
      <c r="T249" s="358"/>
      <c r="U249" s="358"/>
      <c r="V249" s="355"/>
      <c r="W249" s="358"/>
      <c r="X249" s="358"/>
      <c r="Y249" s="355"/>
      <c r="Z249" s="358"/>
      <c r="AA249" s="358"/>
      <c r="AB249" s="355"/>
      <c r="AC249" s="358"/>
      <c r="AD249" s="358"/>
      <c r="AE249" s="355"/>
      <c r="AF249" s="358"/>
      <c r="AG249" s="358"/>
      <c r="AH249" s="355"/>
      <c r="AI249" s="358"/>
      <c r="AJ249" s="358"/>
      <c r="AK249" s="355"/>
      <c r="AL249" s="359"/>
      <c r="AM249" s="359"/>
      <c r="AN249" s="355"/>
      <c r="AO249" s="358"/>
      <c r="AP249" s="358"/>
      <c r="AQ249" s="355"/>
      <c r="AR249" s="358"/>
      <c r="AS249" s="358"/>
      <c r="AT249" s="773"/>
      <c r="AU249" s="773"/>
      <c r="AV249" s="773"/>
      <c r="AW249" s="355"/>
      <c r="AX249" s="358"/>
      <c r="AY249" s="668"/>
      <c r="AZ249" s="669"/>
      <c r="BA249" s="669"/>
      <c r="BB249" s="668"/>
      <c r="BC249" s="669"/>
      <c r="BD249" s="669"/>
      <c r="BE249" s="668"/>
      <c r="BF249" s="669"/>
      <c r="BG249" s="669"/>
      <c r="BH249" s="668"/>
      <c r="BI249" s="669"/>
      <c r="BJ249" s="669"/>
      <c r="BK249" s="668"/>
      <c r="BL249" s="669"/>
      <c r="BM249" s="669"/>
      <c r="BN249" s="668"/>
      <c r="BO249" s="669"/>
      <c r="BP249" s="669"/>
      <c r="BQ249" s="668"/>
      <c r="BR249" s="669"/>
      <c r="BS249" s="669"/>
      <c r="BT249" s="668"/>
      <c r="BU249" s="669"/>
      <c r="BV249" s="669"/>
      <c r="BW249" s="668"/>
      <c r="BX249" s="669"/>
      <c r="BY249" s="669"/>
      <c r="BZ249" s="668"/>
      <c r="CA249" s="669"/>
      <c r="CB249" s="669"/>
      <c r="CC249" s="668"/>
      <c r="CD249" s="669"/>
      <c r="CE249" s="669"/>
      <c r="CF249" s="668"/>
      <c r="CG249" s="669"/>
      <c r="CH249" s="669"/>
    </row>
    <row r="250" spans="1:50" ht="18.75">
      <c r="A250" s="346"/>
      <c r="B250" s="4"/>
      <c r="C250" s="4"/>
      <c r="D250" s="356"/>
      <c r="E250" s="358"/>
      <c r="F250" s="355"/>
      <c r="G250" s="356"/>
      <c r="H250" s="356"/>
      <c r="I250" s="356"/>
      <c r="J250" s="357"/>
      <c r="K250" s="358"/>
      <c r="L250" s="358"/>
      <c r="M250" s="355"/>
      <c r="N250" s="358"/>
      <c r="O250" s="358"/>
      <c r="P250" s="355"/>
      <c r="Q250" s="358"/>
      <c r="R250" s="358"/>
      <c r="S250" s="355"/>
      <c r="T250" s="358"/>
      <c r="U250" s="358"/>
      <c r="V250" s="355"/>
      <c r="W250" s="358"/>
      <c r="X250" s="358"/>
      <c r="Y250" s="355"/>
      <c r="Z250" s="358"/>
      <c r="AA250" s="358"/>
      <c r="AB250" s="355"/>
      <c r="AC250" s="358"/>
      <c r="AD250" s="358"/>
      <c r="AE250" s="355"/>
      <c r="AF250" s="358"/>
      <c r="AG250" s="358"/>
      <c r="AH250" s="355"/>
      <c r="AI250" s="358"/>
      <c r="AJ250" s="358"/>
      <c r="AK250" s="355"/>
      <c r="AL250" s="359"/>
      <c r="AM250" s="359"/>
      <c r="AN250" s="355"/>
      <c r="AO250" s="358"/>
      <c r="AP250" s="358"/>
      <c r="AQ250" s="355"/>
      <c r="AR250" s="358"/>
      <c r="AS250" s="358"/>
      <c r="AT250" s="355"/>
      <c r="AU250" s="49"/>
      <c r="AV250" s="49"/>
      <c r="AW250" s="49"/>
      <c r="AX250" s="355"/>
    </row>
    <row r="253" spans="26:28" ht="18.75">
      <c r="Z253" s="774"/>
      <c r="AA253" s="774"/>
      <c r="AB253" s="774"/>
    </row>
  </sheetData>
  <sheetProtection/>
  <mergeCells count="204">
    <mergeCell ref="A125:AW125"/>
    <mergeCell ref="AW184:AW188"/>
    <mergeCell ref="AX184:AX188"/>
    <mergeCell ref="A242:B242"/>
    <mergeCell ref="AV248:AX248"/>
    <mergeCell ref="AT249:AV249"/>
    <mergeCell ref="AV184:AV188"/>
    <mergeCell ref="AI184:AI188"/>
    <mergeCell ref="AJ184:AJ188"/>
    <mergeCell ref="K184:K188"/>
    <mergeCell ref="Z253:AB253"/>
    <mergeCell ref="AO184:AO188"/>
    <mergeCell ref="AP184:AP188"/>
    <mergeCell ref="AR184:AR188"/>
    <mergeCell ref="AS184:AS188"/>
    <mergeCell ref="AU184:AU188"/>
    <mergeCell ref="AC184:AC188"/>
    <mergeCell ref="AD184:AD188"/>
    <mergeCell ref="AF184:AF188"/>
    <mergeCell ref="AG184:AG188"/>
    <mergeCell ref="L184:L188"/>
    <mergeCell ref="N184:N188"/>
    <mergeCell ref="O184:O188"/>
    <mergeCell ref="Q184:Q188"/>
    <mergeCell ref="R184:R188"/>
    <mergeCell ref="AO180:AP183"/>
    <mergeCell ref="AH180:AH188"/>
    <mergeCell ref="AI180:AJ183"/>
    <mergeCell ref="AK180:AK188"/>
    <mergeCell ref="AL180:AM183"/>
    <mergeCell ref="AQ180:AQ188"/>
    <mergeCell ref="AR180:AS183"/>
    <mergeCell ref="AT180:AT188"/>
    <mergeCell ref="C184:C188"/>
    <mergeCell ref="D184:D188"/>
    <mergeCell ref="E184:E188"/>
    <mergeCell ref="G184:G188"/>
    <mergeCell ref="H184:H188"/>
    <mergeCell ref="I184:I188"/>
    <mergeCell ref="AF180:AG183"/>
    <mergeCell ref="AN180:AN188"/>
    <mergeCell ref="AL184:AL188"/>
    <mergeCell ref="AM184:AM188"/>
    <mergeCell ref="W180:X183"/>
    <mergeCell ref="Y180:Y188"/>
    <mergeCell ref="Z180:AA183"/>
    <mergeCell ref="AB180:AB188"/>
    <mergeCell ref="AC180:AD183"/>
    <mergeCell ref="AE180:AE188"/>
    <mergeCell ref="W184:W188"/>
    <mergeCell ref="P180:P188"/>
    <mergeCell ref="Q180:R183"/>
    <mergeCell ref="S180:S188"/>
    <mergeCell ref="T180:U183"/>
    <mergeCell ref="V180:V188"/>
    <mergeCell ref="T184:T188"/>
    <mergeCell ref="AW133:AW137"/>
    <mergeCell ref="AX133:AX137"/>
    <mergeCell ref="C179:E183"/>
    <mergeCell ref="F179:F188"/>
    <mergeCell ref="G179:I183"/>
    <mergeCell ref="J179:J188"/>
    <mergeCell ref="K179:AT179"/>
    <mergeCell ref="AU179:AX183"/>
    <mergeCell ref="K180:L183"/>
    <mergeCell ref="X184:X188"/>
    <mergeCell ref="M180:M188"/>
    <mergeCell ref="AO133:AO137"/>
    <mergeCell ref="AP133:AP137"/>
    <mergeCell ref="AR133:AR137"/>
    <mergeCell ref="AS133:AS137"/>
    <mergeCell ref="AU133:AU137"/>
    <mergeCell ref="U184:U188"/>
    <mergeCell ref="Z184:Z188"/>
    <mergeCell ref="AA184:AA188"/>
    <mergeCell ref="N180:O183"/>
    <mergeCell ref="AV133:AV137"/>
    <mergeCell ref="U133:U137"/>
    <mergeCell ref="W133:W137"/>
    <mergeCell ref="X133:X137"/>
    <mergeCell ref="Z133:Z137"/>
    <mergeCell ref="AA133:AA137"/>
    <mergeCell ref="AC133:AC137"/>
    <mergeCell ref="AQ129:AQ137"/>
    <mergeCell ref="AR129:AS132"/>
    <mergeCell ref="AT129:AT137"/>
    <mergeCell ref="L133:L137"/>
    <mergeCell ref="N133:N137"/>
    <mergeCell ref="O133:O137"/>
    <mergeCell ref="Q133:Q137"/>
    <mergeCell ref="R133:R137"/>
    <mergeCell ref="T133:T137"/>
    <mergeCell ref="C133:C137"/>
    <mergeCell ref="D133:D137"/>
    <mergeCell ref="E133:E137"/>
    <mergeCell ref="G133:G137"/>
    <mergeCell ref="H133:H137"/>
    <mergeCell ref="I133:I137"/>
    <mergeCell ref="K133:K137"/>
    <mergeCell ref="AH129:AH137"/>
    <mergeCell ref="AI129:AJ132"/>
    <mergeCell ref="AK129:AK137"/>
    <mergeCell ref="AL129:AM132"/>
    <mergeCell ref="AN129:AN137"/>
    <mergeCell ref="AF129:AG132"/>
    <mergeCell ref="AD133:AD137"/>
    <mergeCell ref="AF133:AF137"/>
    <mergeCell ref="AG133:AG137"/>
    <mergeCell ref="AO129:AP132"/>
    <mergeCell ref="AI133:AI137"/>
    <mergeCell ref="AJ133:AJ137"/>
    <mergeCell ref="AL133:AL137"/>
    <mergeCell ref="AM133:AM137"/>
    <mergeCell ref="Y129:Y137"/>
    <mergeCell ref="Z129:AA132"/>
    <mergeCell ref="AB129:AB137"/>
    <mergeCell ref="AC129:AD132"/>
    <mergeCell ref="AE129:AE137"/>
    <mergeCell ref="AU128:AX132"/>
    <mergeCell ref="K129:L132"/>
    <mergeCell ref="M129:M137"/>
    <mergeCell ref="N129:O132"/>
    <mergeCell ref="P129:P137"/>
    <mergeCell ref="Q129:R132"/>
    <mergeCell ref="S129:S137"/>
    <mergeCell ref="T129:U132"/>
    <mergeCell ref="V129:V137"/>
    <mergeCell ref="W129:X132"/>
    <mergeCell ref="BD14:BD18"/>
    <mergeCell ref="BE14:BE18"/>
    <mergeCell ref="BF14:BF18"/>
    <mergeCell ref="BG14:BG18"/>
    <mergeCell ref="C128:E132"/>
    <mergeCell ref="F128:F137"/>
    <mergeCell ref="G128:I132"/>
    <mergeCell ref="J128:J137"/>
    <mergeCell ref="K128:AT128"/>
    <mergeCell ref="AR14:AR18"/>
    <mergeCell ref="AW14:AW18"/>
    <mergeCell ref="AX14:AX18"/>
    <mergeCell ref="X14:X18"/>
    <mergeCell ref="Z14:Z18"/>
    <mergeCell ref="AA14:AA18"/>
    <mergeCell ref="AC14:AC18"/>
    <mergeCell ref="AD14:AD18"/>
    <mergeCell ref="AB10:AB18"/>
    <mergeCell ref="AC10:AD13"/>
    <mergeCell ref="AE10:AE18"/>
    <mergeCell ref="AS14:AS18"/>
    <mergeCell ref="AU14:AU18"/>
    <mergeCell ref="AV14:AV18"/>
    <mergeCell ref="O14:O18"/>
    <mergeCell ref="Q14:Q18"/>
    <mergeCell ref="R14:R18"/>
    <mergeCell ref="T14:T18"/>
    <mergeCell ref="U14:U18"/>
    <mergeCell ref="W14:W18"/>
    <mergeCell ref="AT10:AT18"/>
    <mergeCell ref="C14:C18"/>
    <mergeCell ref="D14:D18"/>
    <mergeCell ref="E14:E18"/>
    <mergeCell ref="G14:G18"/>
    <mergeCell ref="H14:H18"/>
    <mergeCell ref="I14:I18"/>
    <mergeCell ref="K14:K18"/>
    <mergeCell ref="L14:L18"/>
    <mergeCell ref="N14:N18"/>
    <mergeCell ref="AK10:AK18"/>
    <mergeCell ref="AL10:AM13"/>
    <mergeCell ref="AN10:AN18"/>
    <mergeCell ref="AO10:AP13"/>
    <mergeCell ref="AQ10:AQ18"/>
    <mergeCell ref="AR10:AS13"/>
    <mergeCell ref="AL14:AL18"/>
    <mergeCell ref="AM14:AM18"/>
    <mergeCell ref="AO14:AO18"/>
    <mergeCell ref="AP14:AP18"/>
    <mergeCell ref="AF10:AG13"/>
    <mergeCell ref="AH10:AH18"/>
    <mergeCell ref="AI10:AJ13"/>
    <mergeCell ref="AG14:AG18"/>
    <mergeCell ref="AI14:AI18"/>
    <mergeCell ref="AJ14:AJ18"/>
    <mergeCell ref="AF14:AF18"/>
    <mergeCell ref="BD9:BG13"/>
    <mergeCell ref="K10:L13"/>
    <mergeCell ref="M10:M18"/>
    <mergeCell ref="N10:O13"/>
    <mergeCell ref="P10:P18"/>
    <mergeCell ref="Q10:R13"/>
    <mergeCell ref="S10:S18"/>
    <mergeCell ref="T10:U13"/>
    <mergeCell ref="V10:V18"/>
    <mergeCell ref="W10:X13"/>
    <mergeCell ref="AU1:AW2"/>
    <mergeCell ref="A2:E2"/>
    <mergeCell ref="C9:E13"/>
    <mergeCell ref="F9:F18"/>
    <mergeCell ref="G9:I13"/>
    <mergeCell ref="J9:J18"/>
    <mergeCell ref="K9:AT9"/>
    <mergeCell ref="AU9:AX13"/>
    <mergeCell ref="Y10:Y18"/>
    <mergeCell ref="Z10:AA13"/>
  </mergeCells>
  <dataValidations count="2">
    <dataValidation type="whole" operator="notEqual" allowBlank="1" showErrorMessage="1" errorTitle="ОШИБКА" error="Должно быть целое число!" sqref="C168:E170 AC164:AD164 AC162:AD162 AC168:AD170 AR164:AS164 W168:X170 W164:X164 Z168:AA170 AO168:AP170 C164:E164 Z162:AA162 AO164:AP164 AF164:AG164 AF162:AG162 Q168:R169 AF168:AG170 K162:L162 AI168:AJ170 K168:L169 AI162:AJ162 AO162:AP162 Z164:AA164 AR168:AS170 N168:O169 T162:U162 N162:O162 T168:U169 C162:E162 W162:X162 AR162:AS162 Q162:R162">
      <formula1>0</formula1>
    </dataValidation>
    <dataValidation type="whole" operator="notEqual" allowBlank="1" showErrorMessage="1" errorTitle="ОШИБКА" error="Должно быть целое число!" sqref="AL162:AM162 AL168:AM170 AL164:AM164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3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SGavrushko</dc:creator>
  <cp:keywords/>
  <dc:description/>
  <cp:lastModifiedBy>Елена</cp:lastModifiedBy>
  <cp:lastPrinted>2019-11-13T14:49:36Z</cp:lastPrinted>
  <dcterms:created xsi:type="dcterms:W3CDTF">2005-12-22T14:39:58Z</dcterms:created>
  <dcterms:modified xsi:type="dcterms:W3CDTF">2020-07-08T07:50:51Z</dcterms:modified>
  <cp:category/>
  <cp:version/>
  <cp:contentType/>
  <cp:contentStatus/>
</cp:coreProperties>
</file>